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GADS\DADST\P01299-SPAIE\POLE INSERTION\IAE\IAE STATS\STATS 2025\"/>
    </mc:Choice>
  </mc:AlternateContent>
  <xr:revisionPtr revIDLastSave="0" documentId="13_ncr:1_{090AF807-218C-4375-94EB-9938913471FE}" xr6:coauthVersionLast="36" xr6:coauthVersionMax="36" xr10:uidLastSave="{00000000-0000-0000-0000-000000000000}"/>
  <bookViews>
    <workbookView xWindow="0" yWindow="0" windowWidth="28800" windowHeight="12225" activeTab="2" xr2:uid="{526DF876-C211-4117-AAE2-A9B96D551DF0}"/>
  </bookViews>
  <sheets>
    <sheet name="BUDGET PRÉVISIONNEL ET RÉALISÉ" sheetId="1" r:id="rId1"/>
    <sheet name="BUDGET PRÉV 2025 STRUCTURE" sheetId="2" r:id="rId2"/>
    <sheet name="BUDGET PRÉV 2025 ACTIO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3" l="1"/>
  <c r="K58" i="3"/>
  <c r="E59" i="3"/>
  <c r="E60" i="3"/>
  <c r="K59" i="3"/>
  <c r="E57" i="3"/>
  <c r="K57" i="3"/>
  <c r="J66" i="3" l="1"/>
  <c r="K67" i="3" s="1"/>
  <c r="K65" i="3"/>
  <c r="K64" i="3"/>
  <c r="K63" i="3"/>
  <c r="K62" i="3"/>
  <c r="D61" i="3"/>
  <c r="J60" i="3"/>
  <c r="K55" i="3"/>
  <c r="E55" i="3"/>
  <c r="J53" i="3"/>
  <c r="D53" i="3"/>
  <c r="K52" i="3"/>
  <c r="E51" i="3"/>
  <c r="K49" i="3"/>
  <c r="K48" i="3"/>
  <c r="J47" i="3"/>
  <c r="K47" i="3" s="1"/>
  <c r="E47" i="3"/>
  <c r="K46" i="3"/>
  <c r="K45" i="3"/>
  <c r="J44" i="3"/>
  <c r="K44" i="3" s="1"/>
  <c r="D44" i="3"/>
  <c r="K43" i="3"/>
  <c r="E43" i="3"/>
  <c r="K42" i="3"/>
  <c r="E42" i="3"/>
  <c r="J41" i="3"/>
  <c r="E39" i="3"/>
  <c r="K38" i="3"/>
  <c r="J37" i="3"/>
  <c r="K37" i="3" s="1"/>
  <c r="D37" i="3"/>
  <c r="K36" i="3"/>
  <c r="E36" i="3"/>
  <c r="K35" i="3"/>
  <c r="E35" i="3"/>
  <c r="J34" i="3"/>
  <c r="K34" i="3" s="1"/>
  <c r="E34" i="3"/>
  <c r="K33" i="3"/>
  <c r="E33" i="3"/>
  <c r="K32" i="3"/>
  <c r="E32" i="3"/>
  <c r="K31" i="3"/>
  <c r="E31" i="3"/>
  <c r="K30" i="3"/>
  <c r="E30" i="3"/>
  <c r="J29" i="3"/>
  <c r="E29" i="3"/>
  <c r="K28" i="3"/>
  <c r="K27" i="3"/>
  <c r="D27" i="3"/>
  <c r="K26" i="3"/>
  <c r="E26" i="3"/>
  <c r="K25" i="3"/>
  <c r="E25" i="3"/>
  <c r="E24" i="3"/>
  <c r="E23" i="3"/>
  <c r="K22" i="3"/>
  <c r="E22" i="3"/>
  <c r="K21" i="3"/>
  <c r="E21" i="3"/>
  <c r="K20" i="3"/>
  <c r="E20" i="3"/>
  <c r="K19" i="3"/>
  <c r="E19" i="3"/>
  <c r="J18" i="3"/>
  <c r="E18" i="3"/>
  <c r="K16" i="3"/>
  <c r="E16" i="3"/>
  <c r="K15" i="3"/>
  <c r="E15" i="3"/>
  <c r="K14" i="3"/>
  <c r="J12" i="3"/>
  <c r="J69" i="3" s="1"/>
  <c r="I64" i="2"/>
  <c r="J63" i="2"/>
  <c r="J62" i="2"/>
  <c r="J61" i="2"/>
  <c r="C61" i="2"/>
  <c r="J60" i="2"/>
  <c r="D60" i="2"/>
  <c r="D59" i="2"/>
  <c r="D58" i="2"/>
  <c r="D57" i="2"/>
  <c r="D48" i="2"/>
  <c r="I47" i="2"/>
  <c r="D47" i="2"/>
  <c r="J46" i="2"/>
  <c r="D46" i="2"/>
  <c r="J45" i="2"/>
  <c r="D45" i="2"/>
  <c r="J44" i="2"/>
  <c r="D44" i="2"/>
  <c r="J43" i="2"/>
  <c r="D43" i="2"/>
  <c r="I42" i="2"/>
  <c r="D42" i="2"/>
  <c r="J41" i="2"/>
  <c r="C41" i="2"/>
  <c r="J40" i="2"/>
  <c r="D40" i="2"/>
  <c r="J39" i="2"/>
  <c r="D39" i="2"/>
  <c r="I38" i="2"/>
  <c r="D38" i="2"/>
  <c r="J37" i="2"/>
  <c r="C37" i="2"/>
  <c r="J36" i="2"/>
  <c r="D36" i="2"/>
  <c r="J35" i="2"/>
  <c r="D35" i="2"/>
  <c r="I34" i="2"/>
  <c r="D34" i="2"/>
  <c r="J33" i="2"/>
  <c r="D33" i="2"/>
  <c r="J32" i="2"/>
  <c r="D32" i="2"/>
  <c r="J31" i="2"/>
  <c r="D31" i="2"/>
  <c r="J30" i="2"/>
  <c r="D30" i="2"/>
  <c r="I29" i="2"/>
  <c r="I23" i="2" s="1"/>
  <c r="D29" i="2"/>
  <c r="J28" i="2"/>
  <c r="D28" i="2"/>
  <c r="J27" i="2"/>
  <c r="D27" i="2"/>
  <c r="J26" i="2"/>
  <c r="C26" i="2"/>
  <c r="C55" i="2" s="1"/>
  <c r="C63" i="2" s="1"/>
  <c r="J25" i="2"/>
  <c r="D25" i="2"/>
  <c r="D24" i="2"/>
  <c r="D23" i="2"/>
  <c r="D22" i="2"/>
  <c r="D21" i="2"/>
  <c r="J20" i="2"/>
  <c r="D20" i="2"/>
  <c r="J19" i="2"/>
  <c r="D19" i="2"/>
  <c r="J18" i="2"/>
  <c r="D18" i="2"/>
  <c r="J17" i="2"/>
  <c r="D17" i="2"/>
  <c r="J16" i="2"/>
  <c r="C16" i="2"/>
  <c r="I15" i="2"/>
  <c r="D15" i="2"/>
  <c r="J14" i="2"/>
  <c r="D14" i="2"/>
  <c r="J13" i="2"/>
  <c r="D13" i="2"/>
  <c r="J12" i="2"/>
  <c r="J11" i="2"/>
  <c r="D10" i="2"/>
  <c r="I9" i="2"/>
  <c r="I58" i="2" s="1"/>
  <c r="I66" i="2" s="1"/>
  <c r="C9" i="2"/>
  <c r="I58" i="1"/>
  <c r="J58" i="1" s="1"/>
  <c r="H58" i="1"/>
  <c r="J57" i="1"/>
  <c r="J56" i="1"/>
  <c r="J55" i="1"/>
  <c r="J54" i="1"/>
  <c r="E52" i="1"/>
  <c r="F52" i="1" s="1"/>
  <c r="D52" i="1"/>
  <c r="I51" i="1"/>
  <c r="H51" i="1"/>
  <c r="J51" i="1" s="1"/>
  <c r="F51" i="1"/>
  <c r="J50" i="1"/>
  <c r="F50" i="1"/>
  <c r="J49" i="1"/>
  <c r="F49" i="1"/>
  <c r="J48" i="1"/>
  <c r="F48" i="1"/>
  <c r="J47" i="1"/>
  <c r="J46" i="1"/>
  <c r="J45" i="1"/>
  <c r="E45" i="1"/>
  <c r="F45" i="1" s="1"/>
  <c r="D45" i="1"/>
  <c r="I44" i="1"/>
  <c r="J44" i="1" s="1"/>
  <c r="H44" i="1"/>
  <c r="J43" i="1"/>
  <c r="F43" i="1"/>
  <c r="F42" i="1"/>
  <c r="F41" i="1"/>
  <c r="F40" i="1"/>
  <c r="J39" i="1"/>
  <c r="F39" i="1"/>
  <c r="J38" i="1"/>
  <c r="J37" i="1"/>
  <c r="J36" i="1"/>
  <c r="I35" i="1"/>
  <c r="J35" i="1" s="1"/>
  <c r="H35" i="1"/>
  <c r="E35" i="1"/>
  <c r="D35" i="1"/>
  <c r="J34" i="1"/>
  <c r="F34" i="1"/>
  <c r="J33" i="1"/>
  <c r="F33" i="1"/>
  <c r="I32" i="1"/>
  <c r="H32" i="1"/>
  <c r="F32" i="1"/>
  <c r="J31" i="1"/>
  <c r="F31" i="1"/>
  <c r="J30" i="1"/>
  <c r="I29" i="1"/>
  <c r="H29" i="1"/>
  <c r="J29" i="1" s="1"/>
  <c r="E29" i="1"/>
  <c r="F29" i="1" s="1"/>
  <c r="D29" i="1"/>
  <c r="J28" i="1"/>
  <c r="F28" i="1"/>
  <c r="J27" i="1"/>
  <c r="F27" i="1"/>
  <c r="I26" i="1"/>
  <c r="J26" i="1" s="1"/>
  <c r="H26" i="1"/>
  <c r="F26" i="1"/>
  <c r="J25" i="1"/>
  <c r="F25" i="1"/>
  <c r="J24" i="1"/>
  <c r="F24" i="1"/>
  <c r="J23" i="1"/>
  <c r="F23" i="1"/>
  <c r="J22" i="1"/>
  <c r="F22" i="1"/>
  <c r="I21" i="1"/>
  <c r="H21" i="1"/>
  <c r="J20" i="1"/>
  <c r="E20" i="1"/>
  <c r="D20" i="1"/>
  <c r="D36" i="1" s="1"/>
  <c r="D54" i="1" s="1"/>
  <c r="J19" i="1"/>
  <c r="F19" i="1"/>
  <c r="J18" i="1"/>
  <c r="F18" i="1"/>
  <c r="I17" i="1"/>
  <c r="I40" i="1" s="1"/>
  <c r="H17" i="1"/>
  <c r="F17" i="1"/>
  <c r="F16" i="1"/>
  <c r="J15" i="1"/>
  <c r="F15" i="1"/>
  <c r="J14" i="1"/>
  <c r="J13" i="1"/>
  <c r="F13" i="1"/>
  <c r="J12" i="1"/>
  <c r="F12" i="1"/>
  <c r="F11" i="1"/>
  <c r="J10" i="1"/>
  <c r="F10" i="1"/>
  <c r="J9" i="1"/>
  <c r="F9" i="1"/>
  <c r="J8" i="1"/>
  <c r="J7" i="1"/>
  <c r="D45" i="3" l="1"/>
  <c r="D62" i="3" s="1"/>
  <c r="E45" i="3" s="1"/>
  <c r="J23" i="3"/>
  <c r="J50" i="3" s="1"/>
  <c r="K12" i="3" s="1"/>
  <c r="J21" i="1"/>
  <c r="F35" i="1"/>
  <c r="F20" i="1"/>
  <c r="H40" i="1"/>
  <c r="H60" i="1" s="1"/>
  <c r="J32" i="1"/>
  <c r="K29" i="3"/>
  <c r="J66" i="2"/>
  <c r="J57" i="2"/>
  <c r="J53" i="2"/>
  <c r="J24" i="2"/>
  <c r="J15" i="2"/>
  <c r="J64" i="2"/>
  <c r="J58" i="2"/>
  <c r="J22" i="2"/>
  <c r="J56" i="2"/>
  <c r="J54" i="2"/>
  <c r="J23" i="2"/>
  <c r="J9" i="2"/>
  <c r="J55" i="2"/>
  <c r="J21" i="2"/>
  <c r="J50" i="2"/>
  <c r="J48" i="2"/>
  <c r="J29" i="2"/>
  <c r="J42" i="2"/>
  <c r="J34" i="2"/>
  <c r="J49" i="2"/>
  <c r="J47" i="2"/>
  <c r="J38" i="2"/>
  <c r="D63" i="2"/>
  <c r="D61" i="2"/>
  <c r="D55" i="2"/>
  <c r="D26" i="2"/>
  <c r="D9" i="2"/>
  <c r="D53" i="2"/>
  <c r="D50" i="2"/>
  <c r="D41" i="2"/>
  <c r="D52" i="2"/>
  <c r="D16" i="2"/>
  <c r="D54" i="2"/>
  <c r="D51" i="2"/>
  <c r="D49" i="2"/>
  <c r="D37" i="2"/>
  <c r="I60" i="1"/>
  <c r="J40" i="1"/>
  <c r="J60" i="1" s="1"/>
  <c r="J17" i="1"/>
  <c r="E36" i="1"/>
  <c r="E37" i="3" l="1"/>
  <c r="E53" i="3"/>
  <c r="E62" i="3"/>
  <c r="E27" i="3"/>
  <c r="E61" i="3"/>
  <c r="E44" i="3"/>
  <c r="K18" i="3"/>
  <c r="K24" i="3"/>
  <c r="K23" i="3"/>
  <c r="J67" i="3"/>
  <c r="K60" i="3" s="1"/>
  <c r="F36" i="1"/>
  <c r="F54" i="1" s="1"/>
  <c r="E54" i="1"/>
  <c r="K66" i="3" l="1"/>
  <c r="K50" i="3"/>
</calcChain>
</file>

<file path=xl/sharedStrings.xml><?xml version="1.0" encoding="utf-8"?>
<sst xmlns="http://schemas.openxmlformats.org/spreadsheetml/2006/main" count="343" uniqueCount="212">
  <si>
    <t>Analyse des écarts entre le Budget Prévisionnel annuel de l'Action et le Réalisé</t>
  </si>
  <si>
    <t xml:space="preserve">Intitulé de l'action : </t>
  </si>
  <si>
    <t>Période du :</t>
  </si>
  <si>
    <t xml:space="preserve">Au : </t>
  </si>
  <si>
    <t>Dépenses</t>
  </si>
  <si>
    <r>
      <t>Montants Prévisionnels Actualisés en € (</t>
    </r>
    <r>
      <rPr>
        <b/>
        <sz val="9"/>
        <color indexed="18"/>
        <rFont val="Arial"/>
        <family val="2"/>
      </rPr>
      <t>A</t>
    </r>
    <r>
      <rPr>
        <sz val="9"/>
        <color indexed="18"/>
        <rFont val="Arial"/>
        <family val="2"/>
      </rPr>
      <t>)</t>
    </r>
  </si>
  <si>
    <r>
      <t>Montants Réalisés en € (</t>
    </r>
    <r>
      <rPr>
        <b/>
        <sz val="9"/>
        <color indexed="18"/>
        <rFont val="Arial"/>
        <family val="2"/>
      </rPr>
      <t>B</t>
    </r>
    <r>
      <rPr>
        <sz val="9"/>
        <color indexed="18"/>
        <rFont val="Arial"/>
        <family val="2"/>
      </rPr>
      <t>)</t>
    </r>
  </si>
  <si>
    <t>Recettes</t>
  </si>
  <si>
    <r>
      <t>Montants Prévisionnels Actualisés
 en € (</t>
    </r>
    <r>
      <rPr>
        <b/>
        <sz val="9"/>
        <color indexed="18"/>
        <rFont val="Arial"/>
        <family val="2"/>
      </rPr>
      <t>A</t>
    </r>
    <r>
      <rPr>
        <sz val="9"/>
        <color indexed="18"/>
        <rFont val="Arial"/>
        <family val="2"/>
      </rPr>
      <t>)</t>
    </r>
  </si>
  <si>
    <r>
      <t>Montants réalisés
 en € (</t>
    </r>
    <r>
      <rPr>
        <b/>
        <sz val="9"/>
        <color indexed="18"/>
        <rFont val="Arial"/>
        <family val="2"/>
      </rPr>
      <t>B</t>
    </r>
    <r>
      <rPr>
        <sz val="9"/>
        <color indexed="18"/>
        <rFont val="Arial"/>
        <family val="2"/>
      </rPr>
      <t>)</t>
    </r>
  </si>
  <si>
    <r>
      <t xml:space="preserve">Personnel  permanent de la structure
</t>
    </r>
    <r>
      <rPr>
        <sz val="9"/>
        <color indexed="18"/>
        <rFont val="Arial"/>
        <family val="2"/>
      </rPr>
      <t>(au prorata des dépenses liées au projet)</t>
    </r>
  </si>
  <si>
    <t>Recettes provenant de l'action</t>
  </si>
  <si>
    <t>ETP</t>
  </si>
  <si>
    <t>Ventes</t>
  </si>
  <si>
    <t xml:space="preserve">Salaires bruts chargés </t>
  </si>
  <si>
    <t>(préciser si contrat aidé)</t>
  </si>
  <si>
    <t>Prestations</t>
  </si>
  <si>
    <t>Direction</t>
  </si>
  <si>
    <t>Marchés réservés</t>
  </si>
  <si>
    <t>Accompagnement socio-pro</t>
  </si>
  <si>
    <t>Autres (préciser)</t>
  </si>
  <si>
    <t>Encadrement</t>
  </si>
  <si>
    <t>Recettes privées</t>
  </si>
  <si>
    <t>Coordination</t>
  </si>
  <si>
    <t>Association / fondation / mécenat</t>
  </si>
  <si>
    <t>Secrétariat*</t>
  </si>
  <si>
    <t>OPCO (salariés permanents)</t>
  </si>
  <si>
    <t>Autres (préciser)*</t>
  </si>
  <si>
    <t>OPCO (salariés en insertion)</t>
  </si>
  <si>
    <t>Frais de mission (déplacement, …)</t>
  </si>
  <si>
    <t>Formation</t>
  </si>
  <si>
    <t>Recettes publiques / Subventions</t>
  </si>
  <si>
    <t>Visites médicales du travail</t>
  </si>
  <si>
    <t>Fonds Européens</t>
  </si>
  <si>
    <t>Mutuelle</t>
  </si>
  <si>
    <t>État</t>
  </si>
  <si>
    <t xml:space="preserve">Autres (préciser)
</t>
  </si>
  <si>
    <t>Conseil Départemental</t>
  </si>
  <si>
    <t>Sous total (1)</t>
  </si>
  <si>
    <r>
      <t>Frais de structures</t>
    </r>
    <r>
      <rPr>
        <sz val="8"/>
        <color indexed="18"/>
        <rFont val="Arial"/>
        <family val="2"/>
      </rPr>
      <t xml:space="preserve"> (au</t>
    </r>
    <r>
      <rPr>
        <b/>
        <sz val="8"/>
        <color indexed="18"/>
        <rFont val="Arial"/>
        <family val="2"/>
      </rPr>
      <t xml:space="preserve"> </t>
    </r>
    <r>
      <rPr>
        <sz val="8"/>
        <color indexed="18"/>
        <rFont val="Arial"/>
        <family val="2"/>
      </rPr>
      <t>prorata des dépenses liées au projet)</t>
    </r>
  </si>
  <si>
    <t xml:space="preserve">Etat </t>
  </si>
  <si>
    <t>Assurance</t>
  </si>
  <si>
    <t>PEC-CAE</t>
  </si>
  <si>
    <t>Achat de fournitures</t>
  </si>
  <si>
    <t>FDI</t>
  </si>
  <si>
    <t>Location de locaux</t>
  </si>
  <si>
    <t>Frais de gestion</t>
  </si>
  <si>
    <t>CGET (Politique de la ville)</t>
  </si>
  <si>
    <t>Publication, édition, communication</t>
  </si>
  <si>
    <t>Région</t>
  </si>
  <si>
    <t xml:space="preserve">                  </t>
  </si>
  <si>
    <t>Téléphone - poste</t>
  </si>
  <si>
    <t>Subvention (préciser le dispositif)</t>
  </si>
  <si>
    <t>Autres (précisez)</t>
  </si>
  <si>
    <t>Sous total (2)</t>
  </si>
  <si>
    <t>Autres Charges liées au projet</t>
  </si>
  <si>
    <t>Subvention Insertion</t>
  </si>
  <si>
    <t>Petit équipement</t>
  </si>
  <si>
    <t>Subvention autre</t>
  </si>
  <si>
    <t>Marchandises</t>
  </si>
  <si>
    <t xml:space="preserve">Ville de </t>
  </si>
  <si>
    <t>Frais de mission 
(Président, membres du bureau…)</t>
  </si>
  <si>
    <t>(préciser)</t>
  </si>
  <si>
    <t>Autres (Précisez)</t>
  </si>
  <si>
    <t>Sous total (3)</t>
  </si>
  <si>
    <t>EPCI</t>
  </si>
  <si>
    <t>Total (I)</t>
  </si>
  <si>
    <t>Charges liées aux salariés en CDDI</t>
  </si>
  <si>
    <t>PLIE</t>
  </si>
  <si>
    <t>Rémunération salariés en insertion</t>
  </si>
  <si>
    <t>63+64</t>
  </si>
  <si>
    <t>Charges patronales et sociales</t>
  </si>
  <si>
    <t>TOTAL (I)</t>
  </si>
  <si>
    <t>Recettes liées aux salariés en CDDI</t>
  </si>
  <si>
    <t>Total aide au poste socle</t>
  </si>
  <si>
    <t>Autres</t>
  </si>
  <si>
    <r>
      <rPr>
        <b/>
        <sz val="10"/>
        <color indexed="18"/>
        <rFont val="Arial"/>
        <family val="2"/>
      </rPr>
      <t>→</t>
    </r>
    <r>
      <rPr>
        <sz val="8"/>
        <color indexed="18"/>
        <rFont val="Arial"/>
        <family val="2"/>
      </rPr>
      <t xml:space="preserve"> dont Etat</t>
    </r>
  </si>
  <si>
    <t>Total (II)</t>
  </si>
  <si>
    <r>
      <rPr>
        <b/>
        <sz val="10"/>
        <color indexed="18"/>
        <rFont val="Arial"/>
        <family val="2"/>
      </rPr>
      <t>→</t>
    </r>
    <r>
      <rPr>
        <sz val="8"/>
        <color indexed="18"/>
        <rFont val="Arial"/>
        <family val="2"/>
      </rPr>
      <t xml:space="preserve"> dont CD30 (activation RSA x BRSA)</t>
    </r>
  </si>
  <si>
    <t>Etat aide au poste modulable</t>
  </si>
  <si>
    <t>Contributions en nature</t>
  </si>
  <si>
    <t>Bénévolat (prorata)</t>
  </si>
  <si>
    <t>Locaux</t>
  </si>
  <si>
    <t>EPCI ou communes participation CDDI</t>
  </si>
  <si>
    <t>Petit matériel</t>
  </si>
  <si>
    <t>Autres subventions</t>
  </si>
  <si>
    <t>Total (III)</t>
  </si>
  <si>
    <t>Total général (I+II)</t>
  </si>
  <si>
    <t>Le : _____________</t>
  </si>
  <si>
    <t xml:space="preserve">Signature du président et Cachet de la structure </t>
  </si>
  <si>
    <t xml:space="preserve"> BUDGET PRÉVISIONNEL DE LA STRUCTURE</t>
  </si>
  <si>
    <t>NOM DE LA STRUCTURE :</t>
  </si>
  <si>
    <t>ANNÉE :</t>
  </si>
  <si>
    <t>CHARGES</t>
  </si>
  <si>
    <t>Montant en €</t>
  </si>
  <si>
    <t>Part en %</t>
  </si>
  <si>
    <t>PRODUITS</t>
  </si>
  <si>
    <t>Achats</t>
  </si>
  <si>
    <t>Vente de produit finis, prestation de services, marchandises</t>
  </si>
  <si>
    <t>Achats de matière première</t>
  </si>
  <si>
    <t>Achats stockés</t>
  </si>
  <si>
    <t>Vente marchandises/produits finis</t>
  </si>
  <si>
    <t>Prestations de services</t>
  </si>
  <si>
    <t>Achat matériel</t>
  </si>
  <si>
    <t>Achats de fournitures non stockées</t>
  </si>
  <si>
    <t>Achats de marchandises</t>
  </si>
  <si>
    <t>Charges externes</t>
  </si>
  <si>
    <t>Cotisations</t>
  </si>
  <si>
    <t>Sous-traitance générale</t>
  </si>
  <si>
    <t>Crédit-bail</t>
  </si>
  <si>
    <t>Locations mobilières</t>
  </si>
  <si>
    <t>Locations immobilières</t>
  </si>
  <si>
    <t>Charges locatives</t>
  </si>
  <si>
    <t>Productions stockées</t>
  </si>
  <si>
    <t>Entretien réparations</t>
  </si>
  <si>
    <t>Productions immobilisées</t>
  </si>
  <si>
    <t>Primes d'assurances</t>
  </si>
  <si>
    <t xml:space="preserve">Recettes Publiques / Subventions </t>
  </si>
  <si>
    <t>Etudes et recherches</t>
  </si>
  <si>
    <t>Origine</t>
  </si>
  <si>
    <t>Nature</t>
  </si>
  <si>
    <t>Documentation générale et colloques</t>
  </si>
  <si>
    <t>Autres charges externes</t>
  </si>
  <si>
    <t>Personnel extérieur à l'entreprise</t>
  </si>
  <si>
    <t>Honoraires</t>
  </si>
  <si>
    <t>Presta. formation / tutorat personnel insertion</t>
  </si>
  <si>
    <t>Total</t>
  </si>
  <si>
    <t>Prestataire action hors formation / tutorat</t>
  </si>
  <si>
    <t>Etat</t>
  </si>
  <si>
    <t>AIDE AU POSTE</t>
  </si>
  <si>
    <t>Publications</t>
  </si>
  <si>
    <t>Transports et déplacement</t>
  </si>
  <si>
    <t>Voyages, missions et réceptions</t>
  </si>
  <si>
    <t>Frais de télécom et postaux</t>
  </si>
  <si>
    <t>Service bancaire</t>
  </si>
  <si>
    <t xml:space="preserve">Conseil Régional
</t>
  </si>
  <si>
    <t>Divers</t>
  </si>
  <si>
    <t>Impôt et taxes sur salaires</t>
  </si>
  <si>
    <t>Taxes sur les salaires</t>
  </si>
  <si>
    <t>Vers. Formation, transport, construction</t>
  </si>
  <si>
    <r>
      <t xml:space="preserve">Conseil Départemental
</t>
    </r>
    <r>
      <rPr>
        <sz val="10"/>
        <color theme="1"/>
        <rFont val="Arial"/>
        <family val="2"/>
      </rPr>
      <t>Indiquer le dispositif</t>
    </r>
  </si>
  <si>
    <t>Impôts directs, indirects et droits</t>
  </si>
  <si>
    <t>Salaires et charges</t>
  </si>
  <si>
    <r>
      <t xml:space="preserve">Gestion administration </t>
    </r>
    <r>
      <rPr>
        <b/>
        <sz val="10"/>
        <rFont val="Arial"/>
        <family val="2"/>
      </rPr>
      <t>**</t>
    </r>
  </si>
  <si>
    <t>Accompagnement social emploi-formation</t>
  </si>
  <si>
    <t>Ville de (préciser)</t>
  </si>
  <si>
    <t>Encadrement technique</t>
  </si>
  <si>
    <t>Personnel insertion</t>
  </si>
  <si>
    <t>Autres personnel hors activité insertion</t>
  </si>
  <si>
    <t>Autres frais</t>
  </si>
  <si>
    <t>Autres frais pour le personnel en insertion</t>
  </si>
  <si>
    <t>EPCI (préciser)</t>
  </si>
  <si>
    <t>Charges de gestion courant</t>
  </si>
  <si>
    <t>Charges financières</t>
  </si>
  <si>
    <t>Charges exceptionnelles</t>
  </si>
  <si>
    <t>Dotations aux amortissements</t>
  </si>
  <si>
    <t>Dotations aux provisions</t>
  </si>
  <si>
    <t>Produits de gestion courante</t>
  </si>
  <si>
    <t>Impôt sur société ***</t>
  </si>
  <si>
    <t>Produits financiers</t>
  </si>
  <si>
    <t xml:space="preserve">TOTAL (I) </t>
  </si>
  <si>
    <t>Produits exceptionnels</t>
  </si>
  <si>
    <t>Emploi des contributions volontaires</t>
  </si>
  <si>
    <t>Reprises sur amortissements et provisions</t>
  </si>
  <si>
    <t>Transfert de charges</t>
  </si>
  <si>
    <t>Contributions volontaires en nature</t>
  </si>
  <si>
    <t>TOTAL (II)</t>
  </si>
  <si>
    <t>TOTAL GÉNÉRAL (I+II)</t>
  </si>
  <si>
    <t>**</t>
  </si>
  <si>
    <t>Pour les structures qui ne sont pas constituées sous forme associative, possibilité d’intégrer la rémunération des dirigeants non salariés</t>
  </si>
  <si>
    <t>***</t>
  </si>
  <si>
    <t>Pour les structures qui ne sont pas constituées sous forme associative, possibilité d’intégrer la participation des salariés aux résultats</t>
  </si>
  <si>
    <t>BUDGET PRÉVISIONNEL DE L'ACTION</t>
  </si>
  <si>
    <t>NOM DE LA STRUCTURE</t>
  </si>
  <si>
    <t>N° DE CONVENTIONNEMENT / DOSSIER</t>
  </si>
  <si>
    <t>ACTION</t>
  </si>
  <si>
    <t>DÉPENSES</t>
  </si>
  <si>
    <t>RECETTES</t>
  </si>
  <si>
    <t>Charges liées au personnel permanent de la structure</t>
  </si>
  <si>
    <t>Salaires bruts chargés (*préciser si contrats aidés)</t>
  </si>
  <si>
    <t>Frais de mission (déplacement, . . .)</t>
  </si>
  <si>
    <t xml:space="preserve">Recettes publiques / Subventions </t>
  </si>
  <si>
    <t xml:space="preserve">Fonds Européens </t>
  </si>
  <si>
    <t>Sous-total 1</t>
  </si>
  <si>
    <t>Frais de structure (prorata des dépenses du projet)</t>
  </si>
  <si>
    <t>Assurances</t>
  </si>
  <si>
    <t>PEC - CAE</t>
  </si>
  <si>
    <t>Téléphone, poste</t>
  </si>
  <si>
    <t xml:space="preserve">Région </t>
  </si>
  <si>
    <t>Sous-total 2</t>
  </si>
  <si>
    <t>Autres charges liées au projet</t>
  </si>
  <si>
    <t xml:space="preserve">Conseil Départemental </t>
  </si>
  <si>
    <t>Subvention insertion</t>
  </si>
  <si>
    <t>Frais de mission (Président, membres du bureau…)</t>
  </si>
  <si>
    <t xml:space="preserve">Ville de (préciser) </t>
  </si>
  <si>
    <t>Sous-total 3</t>
  </si>
  <si>
    <t xml:space="preserve">EPCI (préciser) </t>
  </si>
  <si>
    <t>Rémunération salariés CDDI</t>
  </si>
  <si>
    <t xml:space="preserve">Autres (préciser) </t>
  </si>
  <si>
    <r>
      <rPr>
        <sz val="10"/>
        <rFont val="Calibri"/>
        <family val="2"/>
      </rPr>
      <t xml:space="preserve">→ dont </t>
    </r>
    <r>
      <rPr>
        <sz val="10"/>
        <rFont val="Arial"/>
        <family val="2"/>
      </rPr>
      <t>Etat</t>
    </r>
  </si>
  <si>
    <t>Contribution en nature</t>
  </si>
  <si>
    <r>
      <rPr>
        <sz val="10"/>
        <rFont val="Calibri"/>
        <family val="2"/>
      </rPr>
      <t>→</t>
    </r>
    <r>
      <rPr>
        <sz val="10"/>
        <rFont val="Arial"/>
        <family val="2"/>
      </rPr>
      <t xml:space="preserve"> dont CD (activation RSA x BRSA)</t>
    </r>
  </si>
  <si>
    <t>Aide au poste modulable</t>
  </si>
  <si>
    <t>TOTAL (III)</t>
  </si>
  <si>
    <t>TOTAL GÉNÉRAL (I + II)</t>
  </si>
  <si>
    <t xml:space="preserve">Le       </t>
  </si>
  <si>
    <t xml:space="preserve">à </t>
  </si>
  <si>
    <t>Signature du président et cachet de la structure</t>
  </si>
  <si>
    <t>% RECETTES COMMERCIALES/CHARGES</t>
  </si>
  <si>
    <t>ANNÉE</t>
  </si>
  <si>
    <r>
      <t>Écart (</t>
    </r>
    <r>
      <rPr>
        <b/>
        <sz val="9"/>
        <color indexed="18"/>
        <rFont val="Arial"/>
        <family val="2"/>
      </rPr>
      <t>A-B</t>
    </r>
    <r>
      <rPr>
        <sz val="9"/>
        <color indexed="18"/>
        <rFont val="Arial"/>
        <family val="2"/>
      </rPr>
      <t>)</t>
    </r>
  </si>
  <si>
    <t xml:space="preserve">CD participation aide au poste jeunes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</si>
</sst>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4"/>
      <color indexed="41"/>
      <name val="Arial"/>
      <family val="2"/>
    </font>
    <font>
      <sz val="9"/>
      <name val="Arial"/>
      <family val="2"/>
    </font>
    <font>
      <i/>
      <sz val="8"/>
      <color indexed="41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i/>
      <sz val="8"/>
      <color indexed="18"/>
      <name val="Arial"/>
      <family val="2"/>
    </font>
    <font>
      <sz val="8"/>
      <color theme="1"/>
      <name val="Arial"/>
      <family val="2"/>
    </font>
    <font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indexed="1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color indexed="18"/>
      <name val="Arial"/>
      <family val="2"/>
    </font>
    <font>
      <sz val="10"/>
      <color indexed="20"/>
      <name val="Arial"/>
      <family val="2"/>
    </font>
    <font>
      <b/>
      <u/>
      <sz val="14"/>
      <color indexed="20"/>
      <name val="Arial"/>
      <family val="2"/>
    </font>
    <font>
      <b/>
      <sz val="12"/>
      <color indexed="2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9"/>
      <name val="Wingdings"/>
      <charset val="2"/>
    </font>
    <font>
      <b/>
      <u/>
      <sz val="16"/>
      <color indexed="17"/>
      <name val="Arial"/>
      <family val="2"/>
    </font>
    <font>
      <b/>
      <u/>
      <sz val="14"/>
      <color indexed="17"/>
      <name val="Arial"/>
      <family val="2"/>
    </font>
    <font>
      <b/>
      <u/>
      <sz val="8"/>
      <color indexed="17"/>
      <name val="Arial"/>
      <family val="2"/>
    </font>
    <font>
      <b/>
      <sz val="12"/>
      <color indexed="17"/>
      <name val="Arial"/>
      <family val="2"/>
    </font>
    <font>
      <b/>
      <sz val="11"/>
      <color indexed="17"/>
      <name val="Arial"/>
      <family val="2"/>
    </font>
    <font>
      <b/>
      <sz val="12"/>
      <color indexed="57"/>
      <name val="Arial"/>
      <family val="2"/>
    </font>
    <font>
      <b/>
      <sz val="12"/>
      <color rgb="FF008000"/>
      <name val="Arial"/>
      <family val="2"/>
    </font>
    <font>
      <sz val="12"/>
      <color indexed="17"/>
      <name val="Arial"/>
      <family val="2"/>
    </font>
    <font>
      <b/>
      <sz val="8"/>
      <color indexed="9"/>
      <name val="Arial"/>
      <family val="2"/>
    </font>
    <font>
      <sz val="10"/>
      <name val="Calibri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i/>
      <sz val="12"/>
      <name val="Times New Roman"/>
      <family val="1"/>
    </font>
    <font>
      <b/>
      <sz val="14"/>
      <color indexed="9"/>
      <name val="Arial"/>
      <family val="2"/>
    </font>
    <font>
      <sz val="8"/>
      <color theme="0"/>
      <name val="Arial"/>
      <family val="2"/>
    </font>
    <font>
      <b/>
      <i/>
      <sz val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83C93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indexed="4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20"/>
      </left>
      <right/>
      <top style="thick">
        <color indexed="20"/>
      </top>
      <bottom style="thick">
        <color indexed="20"/>
      </bottom>
      <diagonal/>
    </border>
    <border>
      <left/>
      <right/>
      <top style="thick">
        <color indexed="20"/>
      </top>
      <bottom style="thick">
        <color indexed="20"/>
      </bottom>
      <diagonal/>
    </border>
    <border>
      <left/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/>
  </cellStyleXfs>
  <cellXfs count="5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4" fontId="11" fillId="0" borderId="10" xfId="0" applyNumberFormat="1" applyFont="1" applyBorder="1" applyAlignment="1" applyProtection="1">
      <alignment horizontal="right" vertical="center"/>
      <protection locked="0"/>
    </xf>
    <xf numFmtId="4" fontId="10" fillId="0" borderId="10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" fontId="10" fillId="0" borderId="12" xfId="0" applyNumberFormat="1" applyFont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2" fontId="14" fillId="0" borderId="11" xfId="0" applyNumberFormat="1" applyFont="1" applyBorder="1" applyAlignment="1" applyProtection="1">
      <alignment horizontal="left" vertical="center"/>
      <protection locked="0"/>
    </xf>
    <xf numFmtId="4" fontId="11" fillId="0" borderId="10" xfId="0" applyNumberFormat="1" applyFont="1" applyBorder="1" applyAlignment="1" applyProtection="1">
      <alignment horizontal="right" vertical="top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1" fillId="0" borderId="10" xfId="0" applyFont="1" applyBorder="1" applyAlignment="1" applyProtection="1">
      <alignment horizontal="left" vertical="center"/>
      <protection locked="0"/>
    </xf>
    <xf numFmtId="2" fontId="14" fillId="0" borderId="14" xfId="0" applyNumberFormat="1" applyFont="1" applyBorder="1" applyAlignment="1" applyProtection="1">
      <alignment horizontal="left" vertical="center" wrapText="1"/>
      <protection locked="0"/>
    </xf>
    <xf numFmtId="0" fontId="10" fillId="4" borderId="10" xfId="0" applyFont="1" applyFill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4" fontId="10" fillId="0" borderId="10" xfId="0" applyNumberFormat="1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>
      <alignment vertical="center"/>
    </xf>
    <xf numFmtId="0" fontId="2" fillId="0" borderId="10" xfId="0" applyFont="1" applyBorder="1"/>
    <xf numFmtId="2" fontId="2" fillId="0" borderId="10" xfId="0" applyNumberFormat="1" applyFont="1" applyBorder="1" applyAlignment="1" applyProtection="1">
      <alignment vertical="center"/>
      <protection locked="0"/>
    </xf>
    <xf numFmtId="0" fontId="11" fillId="0" borderId="15" xfId="0" applyFont="1" applyBorder="1" applyAlignment="1">
      <alignment horizontal="left" vertical="center"/>
    </xf>
    <xf numFmtId="4" fontId="11" fillId="0" borderId="15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vertical="center"/>
    </xf>
    <xf numFmtId="4" fontId="17" fillId="0" borderId="10" xfId="0" applyNumberFormat="1" applyFont="1" applyBorder="1" applyAlignment="1">
      <alignment horizontal="right" vertical="top"/>
    </xf>
    <xf numFmtId="0" fontId="10" fillId="0" borderId="15" xfId="0" applyFont="1" applyBorder="1" applyAlignment="1">
      <alignment horizontal="left" vertical="center"/>
    </xf>
    <xf numFmtId="4" fontId="10" fillId="0" borderId="15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8" fillId="0" borderId="0" xfId="0" applyFont="1"/>
    <xf numFmtId="0" fontId="11" fillId="0" borderId="1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1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4" fontId="17" fillId="0" borderId="10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left" vertical="center"/>
    </xf>
    <xf numFmtId="0" fontId="11" fillId="0" borderId="28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4" fontId="17" fillId="0" borderId="31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4" fontId="10" fillId="0" borderId="3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1" fillId="0" borderId="13" xfId="0" applyNumberFormat="1" applyFont="1" applyBorder="1" applyAlignment="1" applyProtection="1">
      <alignment horizontal="right" vertical="center"/>
      <protection locked="0"/>
    </xf>
    <xf numFmtId="0" fontId="10" fillId="0" borderId="37" xfId="0" applyFont="1" applyBorder="1" applyAlignment="1">
      <alignment horizontal="left" vertical="center"/>
    </xf>
    <xf numFmtId="4" fontId="11" fillId="0" borderId="37" xfId="0" applyNumberFormat="1" applyFont="1" applyBorder="1" applyAlignment="1" applyProtection="1">
      <alignment horizontal="right" vertical="center"/>
      <protection locked="0"/>
    </xf>
    <xf numFmtId="4" fontId="11" fillId="0" borderId="31" xfId="0" applyNumberFormat="1" applyFont="1" applyBorder="1" applyAlignment="1">
      <alignment horizontal="right" vertical="center"/>
    </xf>
    <xf numFmtId="0" fontId="10" fillId="0" borderId="34" xfId="0" applyFont="1" applyBorder="1" applyAlignment="1">
      <alignment horizontal="left" vertical="center"/>
    </xf>
    <xf numFmtId="4" fontId="10" fillId="0" borderId="15" xfId="0" applyNumberFormat="1" applyFont="1" applyBorder="1" applyAlignment="1" applyProtection="1">
      <alignment horizontal="right" vertical="center"/>
      <protection locked="0"/>
    </xf>
    <xf numFmtId="4" fontId="11" fillId="0" borderId="16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4" fontId="11" fillId="0" borderId="39" xfId="0" applyNumberFormat="1" applyFont="1" applyBorder="1" applyAlignment="1">
      <alignment horizontal="right" vertical="center"/>
    </xf>
    <xf numFmtId="4" fontId="11" fillId="0" borderId="23" xfId="0" applyNumberFormat="1" applyFont="1" applyBorder="1" applyAlignment="1" applyProtection="1">
      <alignment horizontal="right" vertical="center"/>
      <protection locked="0"/>
    </xf>
    <xf numFmtId="0" fontId="11" fillId="0" borderId="11" xfId="0" applyFont="1" applyBorder="1" applyAlignment="1">
      <alignment horizontal="left" vertical="center"/>
    </xf>
    <xf numFmtId="0" fontId="11" fillId="0" borderId="15" xfId="0" applyFont="1" applyBorder="1" applyAlignment="1">
      <alignment vertical="center" wrapText="1"/>
    </xf>
    <xf numFmtId="4" fontId="11" fillId="0" borderId="15" xfId="0" applyNumberFormat="1" applyFont="1" applyBorder="1" applyAlignment="1" applyProtection="1">
      <alignment vertical="center"/>
      <protection locked="0"/>
    </xf>
    <xf numFmtId="4" fontId="11" fillId="0" borderId="15" xfId="0" applyNumberFormat="1" applyFont="1" applyBorder="1" applyAlignment="1">
      <alignment vertical="center"/>
    </xf>
    <xf numFmtId="0" fontId="11" fillId="0" borderId="31" xfId="0" applyFont="1" applyBorder="1" applyAlignment="1" applyProtection="1">
      <alignment horizontal="left" vertical="center"/>
      <protection locked="0"/>
    </xf>
    <xf numFmtId="4" fontId="11" fillId="0" borderId="31" xfId="0" applyNumberFormat="1" applyFont="1" applyBorder="1" applyAlignment="1" applyProtection="1">
      <alignment horizontal="right" vertical="center"/>
      <protection locked="0"/>
    </xf>
    <xf numFmtId="4" fontId="11" fillId="0" borderId="30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/>
    </xf>
    <xf numFmtId="4" fontId="10" fillId="0" borderId="41" xfId="0" applyNumberFormat="1" applyFont="1" applyBorder="1" applyAlignment="1">
      <alignment horizontal="right" vertical="center"/>
    </xf>
    <xf numFmtId="0" fontId="10" fillId="0" borderId="42" xfId="0" applyFont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4" fontId="10" fillId="0" borderId="44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1" fillId="0" borderId="37" xfId="0" applyFont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18" fillId="0" borderId="0" xfId="2"/>
    <xf numFmtId="0" fontId="22" fillId="0" borderId="0" xfId="2" applyFont="1" applyAlignment="1">
      <alignment horizontal="center"/>
    </xf>
    <xf numFmtId="0" fontId="21" fillId="0" borderId="0" xfId="2" applyFont="1" applyAlignment="1">
      <alignment horizontal="left"/>
    </xf>
    <xf numFmtId="0" fontId="21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3" fillId="0" borderId="0" xfId="2" applyFont="1" applyAlignment="1" applyProtection="1">
      <alignment horizontal="left" vertical="center"/>
      <protection locked="0"/>
    </xf>
    <xf numFmtId="0" fontId="23" fillId="0" borderId="0" xfId="2" applyFont="1"/>
    <xf numFmtId="0" fontId="23" fillId="0" borderId="49" xfId="2" applyFont="1" applyBorder="1" applyAlignment="1">
      <alignment horizontal="center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center"/>
    </xf>
    <xf numFmtId="0" fontId="24" fillId="5" borderId="7" xfId="2" applyFont="1" applyFill="1" applyBorder="1" applyAlignment="1">
      <alignment horizontal="center" vertical="center" wrapText="1"/>
    </xf>
    <xf numFmtId="0" fontId="25" fillId="6" borderId="7" xfId="2" applyFont="1" applyFill="1" applyBorder="1" applyAlignment="1">
      <alignment horizontal="center" vertical="center"/>
    </xf>
    <xf numFmtId="0" fontId="25" fillId="6" borderId="7" xfId="2" applyFont="1" applyFill="1" applyBorder="1" applyAlignment="1">
      <alignment vertical="center"/>
    </xf>
    <xf numFmtId="164" fontId="25" fillId="6" borderId="7" xfId="2" applyNumberFormat="1" applyFont="1" applyFill="1" applyBorder="1" applyAlignment="1">
      <alignment vertical="center"/>
    </xf>
    <xf numFmtId="9" fontId="25" fillId="6" borderId="7" xfId="1" applyFont="1" applyFill="1" applyBorder="1" applyAlignment="1">
      <alignment vertical="center"/>
    </xf>
    <xf numFmtId="0" fontId="18" fillId="0" borderId="7" xfId="2" applyBorder="1" applyAlignment="1">
      <alignment horizontal="center" vertical="center"/>
    </xf>
    <xf numFmtId="0" fontId="18" fillId="0" borderId="7" xfId="2" applyBorder="1" applyAlignment="1">
      <alignment horizontal="left" vertical="center"/>
    </xf>
    <xf numFmtId="164" fontId="18" fillId="0" borderId="7" xfId="2" applyNumberFormat="1" applyBorder="1" applyAlignment="1" applyProtection="1">
      <alignment vertical="center"/>
      <protection locked="0"/>
    </xf>
    <xf numFmtId="9" fontId="26" fillId="0" borderId="7" xfId="1" applyFont="1" applyBorder="1" applyAlignment="1">
      <alignment vertical="center"/>
    </xf>
    <xf numFmtId="0" fontId="18" fillId="0" borderId="0" xfId="2" applyAlignment="1">
      <alignment wrapText="1"/>
    </xf>
    <xf numFmtId="0" fontId="18" fillId="0" borderId="20" xfId="2" applyBorder="1" applyAlignment="1" applyProtection="1">
      <alignment horizontal="left" vertical="center"/>
      <protection locked="0"/>
    </xf>
    <xf numFmtId="0" fontId="18" fillId="0" borderId="21" xfId="2" applyBorder="1" applyAlignment="1" applyProtection="1">
      <alignment horizontal="left" vertical="center"/>
      <protection locked="0"/>
    </xf>
    <xf numFmtId="164" fontId="25" fillId="6" borderId="7" xfId="2" applyNumberFormat="1" applyFont="1" applyFill="1" applyBorder="1" applyAlignment="1" applyProtection="1">
      <alignment vertical="center"/>
      <protection locked="0"/>
    </xf>
    <xf numFmtId="0" fontId="25" fillId="0" borderId="7" xfId="2" applyFont="1" applyBorder="1" applyAlignment="1">
      <alignment horizontal="center" vertical="center"/>
    </xf>
    <xf numFmtId="0" fontId="18" fillId="0" borderId="20" xfId="2" applyBorder="1" applyAlignment="1">
      <alignment horizontal="left" vertical="center"/>
    </xf>
    <xf numFmtId="0" fontId="18" fillId="0" borderId="21" xfId="2" applyBorder="1" applyAlignment="1">
      <alignment horizontal="left" vertical="center"/>
    </xf>
    <xf numFmtId="0" fontId="25" fillId="6" borderId="7" xfId="2" applyFont="1" applyFill="1" applyBorder="1" applyAlignment="1">
      <alignment horizontal="left" vertical="center" wrapText="1"/>
    </xf>
    <xf numFmtId="0" fontId="25" fillId="6" borderId="7" xfId="2" applyFont="1" applyFill="1" applyBorder="1" applyAlignment="1">
      <alignment vertical="center" wrapText="1"/>
    </xf>
    <xf numFmtId="0" fontId="25" fillId="0" borderId="52" xfId="2" applyFont="1" applyBorder="1" applyAlignment="1">
      <alignment horizontal="center" vertical="center"/>
    </xf>
    <xf numFmtId="0" fontId="25" fillId="0" borderId="50" xfId="2" applyFont="1" applyBorder="1" applyAlignment="1">
      <alignment horizontal="left" vertical="center"/>
    </xf>
    <xf numFmtId="0" fontId="18" fillId="0" borderId="7" xfId="2" applyBorder="1" applyAlignment="1" applyProtection="1">
      <alignment vertical="center"/>
      <protection locked="0"/>
    </xf>
    <xf numFmtId="0" fontId="18" fillId="0" borderId="24" xfId="2" applyBorder="1" applyAlignment="1">
      <alignment horizontal="center" vertical="center"/>
    </xf>
    <xf numFmtId="0" fontId="25" fillId="0" borderId="53" xfId="2" applyFont="1" applyBorder="1" applyAlignment="1">
      <alignment vertical="center"/>
    </xf>
    <xf numFmtId="0" fontId="18" fillId="0" borderId="26" xfId="2" applyBorder="1" applyAlignment="1" applyProtection="1">
      <alignment vertical="center"/>
      <protection locked="0"/>
    </xf>
    <xf numFmtId="0" fontId="18" fillId="0" borderId="8" xfId="2" applyBorder="1" applyAlignment="1">
      <alignment horizontal="center" vertical="center"/>
    </xf>
    <xf numFmtId="0" fontId="28" fillId="0" borderId="9" xfId="2" applyFont="1" applyBorder="1" applyAlignment="1">
      <alignment horizontal="right" vertical="center"/>
    </xf>
    <xf numFmtId="0" fontId="28" fillId="0" borderId="7" xfId="2" applyFont="1" applyBorder="1" applyAlignment="1">
      <alignment horizontal="right" vertical="center"/>
    </xf>
    <xf numFmtId="164" fontId="28" fillId="0" borderId="7" xfId="2" applyNumberFormat="1" applyFont="1" applyBorder="1" applyAlignment="1">
      <alignment vertical="center"/>
    </xf>
    <xf numFmtId="9" fontId="28" fillId="0" borderId="7" xfId="1" applyFont="1" applyBorder="1" applyAlignment="1">
      <alignment vertical="center"/>
    </xf>
    <xf numFmtId="0" fontId="18" fillId="0" borderId="52" xfId="2" applyBorder="1" applyAlignment="1">
      <alignment horizontal="center" vertical="center"/>
    </xf>
    <xf numFmtId="0" fontId="18" fillId="0" borderId="21" xfId="2" applyBorder="1" applyAlignment="1">
      <alignment vertical="center"/>
    </xf>
    <xf numFmtId="0" fontId="25" fillId="0" borderId="53" xfId="2" applyFont="1" applyBorder="1" applyAlignment="1">
      <alignment vertical="center" wrapText="1"/>
    </xf>
    <xf numFmtId="0" fontId="18" fillId="0" borderId="21" xfId="2" applyBorder="1" applyAlignment="1" applyProtection="1">
      <alignment vertical="center"/>
      <protection locked="0"/>
    </xf>
    <xf numFmtId="0" fontId="30" fillId="0" borderId="0" xfId="2" applyFont="1"/>
    <xf numFmtId="0" fontId="25" fillId="0" borderId="50" xfId="2" applyFont="1" applyBorder="1" applyAlignment="1">
      <alignment vertical="center"/>
    </xf>
    <xf numFmtId="0" fontId="25" fillId="0" borderId="51" xfId="2" applyFont="1" applyBorder="1" applyAlignment="1">
      <alignment vertical="center"/>
    </xf>
    <xf numFmtId="9" fontId="31" fillId="0" borderId="7" xfId="1" applyFont="1" applyBorder="1" applyAlignment="1">
      <alignment vertical="center"/>
    </xf>
    <xf numFmtId="0" fontId="25" fillId="6" borderId="20" xfId="2" applyFont="1" applyFill="1" applyBorder="1" applyAlignment="1">
      <alignment horizontal="left" vertical="center" wrapText="1"/>
    </xf>
    <xf numFmtId="0" fontId="25" fillId="6" borderId="21" xfId="2" applyFont="1" applyFill="1" applyBorder="1" applyAlignment="1">
      <alignment horizontal="left" vertical="center" wrapText="1"/>
    </xf>
    <xf numFmtId="0" fontId="25" fillId="0" borderId="7" xfId="2" applyFont="1" applyBorder="1" applyAlignment="1">
      <alignment vertical="center"/>
    </xf>
    <xf numFmtId="164" fontId="25" fillId="0" borderId="7" xfId="2" applyNumberFormat="1" applyFont="1" applyBorder="1" applyAlignment="1">
      <alignment vertical="center"/>
    </xf>
    <xf numFmtId="9" fontId="25" fillId="0" borderId="7" xfId="1" applyFont="1" applyBorder="1" applyAlignment="1">
      <alignment vertical="center"/>
    </xf>
    <xf numFmtId="0" fontId="18" fillId="6" borderId="7" xfId="2" applyFill="1" applyBorder="1" applyAlignment="1">
      <alignment horizontal="center" vertical="center"/>
    </xf>
    <xf numFmtId="0" fontId="18" fillId="0" borderId="7" xfId="2" applyBorder="1" applyAlignment="1" applyProtection="1">
      <alignment horizontal="left" vertical="center"/>
      <protection locked="0"/>
    </xf>
    <xf numFmtId="9" fontId="25" fillId="0" borderId="7" xfId="2" applyNumberFormat="1" applyFont="1" applyBorder="1" applyAlignment="1">
      <alignment vertical="center"/>
    </xf>
    <xf numFmtId="0" fontId="18" fillId="0" borderId="0" xfId="2" applyAlignment="1">
      <alignment horizontal="center" vertical="center"/>
    </xf>
    <xf numFmtId="0" fontId="18" fillId="0" borderId="0" xfId="2" applyAlignment="1">
      <alignment vertical="center"/>
    </xf>
    <xf numFmtId="0" fontId="18" fillId="0" borderId="0" xfId="2" applyAlignment="1">
      <alignment horizontal="center"/>
    </xf>
    <xf numFmtId="0" fontId="25" fillId="0" borderId="0" xfId="2" applyFont="1" applyAlignment="1">
      <alignment horizontal="left" vertical="center"/>
    </xf>
    <xf numFmtId="3" fontId="18" fillId="0" borderId="0" xfId="2" applyNumberFormat="1" applyAlignment="1">
      <alignment vertical="center"/>
    </xf>
    <xf numFmtId="0" fontId="32" fillId="0" borderId="7" xfId="2" applyFont="1" applyBorder="1" applyAlignment="1">
      <alignment horizontal="center" vertical="center" wrapText="1"/>
    </xf>
    <xf numFmtId="164" fontId="18" fillId="0" borderId="7" xfId="2" applyNumberFormat="1" applyBorder="1" applyAlignment="1">
      <alignment vertical="center"/>
    </xf>
    <xf numFmtId="9" fontId="18" fillId="0" borderId="7" xfId="2" applyNumberFormat="1" applyBorder="1" applyAlignment="1">
      <alignment vertical="center"/>
    </xf>
    <xf numFmtId="0" fontId="33" fillId="0" borderId="0" xfId="2" applyFont="1"/>
    <xf numFmtId="0" fontId="34" fillId="0" borderId="0" xfId="2" applyFont="1" applyAlignment="1">
      <alignment horizontal="center"/>
    </xf>
    <xf numFmtId="0" fontId="35" fillId="0" borderId="0" xfId="2" applyFont="1" applyAlignment="1">
      <alignment horizontal="left" indent="2"/>
    </xf>
    <xf numFmtId="0" fontId="35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35" fillId="0" borderId="0" xfId="2" applyFont="1"/>
    <xf numFmtId="0" fontId="4" fillId="0" borderId="0" xfId="2" applyFont="1"/>
    <xf numFmtId="0" fontId="32" fillId="0" borderId="0" xfId="2" applyFont="1"/>
    <xf numFmtId="0" fontId="1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2" fontId="37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/>
    </xf>
    <xf numFmtId="2" fontId="18" fillId="0" borderId="0" xfId="0" applyNumberFormat="1" applyFont="1"/>
    <xf numFmtId="2" fontId="2" fillId="0" borderId="0" xfId="0" applyNumberFormat="1" applyFont="1"/>
    <xf numFmtId="0" fontId="18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 indent="1"/>
    </xf>
    <xf numFmtId="0" fontId="30" fillId="0" borderId="0" xfId="0" applyFont="1" applyAlignment="1">
      <alignment horizontal="left" vertical="center"/>
    </xf>
    <xf numFmtId="2" fontId="30" fillId="0" borderId="0" xfId="0" applyNumberFormat="1" applyFont="1" applyAlignment="1">
      <alignment horizontal="left" vertical="center"/>
    </xf>
    <xf numFmtId="2" fontId="16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right" vertical="center" indent="1"/>
    </xf>
    <xf numFmtId="0" fontId="39" fillId="0" borderId="0" xfId="0" applyFont="1" applyAlignment="1">
      <alignment vertical="center"/>
    </xf>
    <xf numFmtId="0" fontId="42" fillId="0" borderId="0" xfId="0" applyFont="1" applyAlignment="1">
      <alignment horizontal="right" vertical="center" indent="1"/>
    </xf>
    <xf numFmtId="0" fontId="43" fillId="0" borderId="0" xfId="0" applyFont="1" applyAlignment="1">
      <alignment horizontal="right" indent="1"/>
    </xf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24" fillId="7" borderId="7" xfId="0" applyNumberFormat="1" applyFont="1" applyFill="1" applyBorder="1" applyAlignment="1">
      <alignment horizontal="center" vertical="center" wrapText="1"/>
    </xf>
    <xf numFmtId="2" fontId="44" fillId="7" borderId="7" xfId="0" applyNumberFormat="1" applyFont="1" applyFill="1" applyBorder="1" applyAlignment="1">
      <alignment horizontal="center" vertical="center" wrapText="1"/>
    </xf>
    <xf numFmtId="2" fontId="24" fillId="8" borderId="7" xfId="0" applyNumberFormat="1" applyFont="1" applyFill="1" applyBorder="1" applyAlignment="1">
      <alignment horizontal="center" vertical="center" wrapText="1"/>
    </xf>
    <xf numFmtId="2" fontId="44" fillId="8" borderId="7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2" fontId="18" fillId="0" borderId="7" xfId="0" applyNumberFormat="1" applyFont="1" applyBorder="1" applyAlignment="1">
      <alignment vertical="center" wrapText="1"/>
    </xf>
    <xf numFmtId="2" fontId="2" fillId="0" borderId="7" xfId="1" applyNumberFormat="1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20" xfId="0" applyFont="1" applyBorder="1" applyAlignment="1">
      <alignment horizontal="center" vertical="center" wrapText="1"/>
    </xf>
    <xf numFmtId="2" fontId="18" fillId="0" borderId="7" xfId="0" applyNumberFormat="1" applyFont="1" applyBorder="1" applyAlignment="1" applyProtection="1">
      <alignment horizontal="right" vertical="center" indent="1"/>
      <protection locked="0"/>
    </xf>
    <xf numFmtId="9" fontId="2" fillId="0" borderId="7" xfId="1" applyFont="1" applyBorder="1" applyAlignment="1">
      <alignment horizontal="right" vertical="center" indent="1"/>
    </xf>
    <xf numFmtId="0" fontId="18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25" fillId="0" borderId="7" xfId="0" applyFont="1" applyBorder="1" applyAlignment="1" applyProtection="1">
      <alignment vertical="center" wrapText="1"/>
      <protection locked="0"/>
    </xf>
    <xf numFmtId="2" fontId="18" fillId="0" borderId="7" xfId="0" applyNumberFormat="1" applyFont="1" applyBorder="1" applyAlignment="1" applyProtection="1">
      <alignment horizontal="right" vertical="center" wrapText="1" indent="1"/>
      <protection locked="0"/>
    </xf>
    <xf numFmtId="9" fontId="2" fillId="0" borderId="7" xfId="1" applyFont="1" applyBorder="1" applyAlignment="1">
      <alignment horizontal="right" vertical="center" wrapText="1" indent="1"/>
    </xf>
    <xf numFmtId="0" fontId="18" fillId="0" borderId="7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2" fontId="18" fillId="0" borderId="20" xfId="0" applyNumberFormat="1" applyFont="1" applyBorder="1" applyAlignment="1" applyProtection="1">
      <alignment horizontal="right" vertical="center" indent="1"/>
      <protection locked="0"/>
    </xf>
    <xf numFmtId="2" fontId="18" fillId="0" borderId="7" xfId="0" applyNumberFormat="1" applyFont="1" applyBorder="1" applyAlignment="1" applyProtection="1">
      <alignment vertical="center"/>
      <protection locked="0"/>
    </xf>
    <xf numFmtId="0" fontId="18" fillId="10" borderId="7" xfId="0" applyFont="1" applyFill="1" applyBorder="1" applyAlignment="1">
      <alignment horizontal="center" vertical="center"/>
    </xf>
    <xf numFmtId="2" fontId="25" fillId="10" borderId="20" xfId="0" applyNumberFormat="1" applyFont="1" applyFill="1" applyBorder="1" applyAlignment="1">
      <alignment horizontal="right" vertical="center" indent="1"/>
    </xf>
    <xf numFmtId="9" fontId="25" fillId="11" borderId="7" xfId="0" applyNumberFormat="1" applyFont="1" applyFill="1" applyBorder="1" applyAlignment="1">
      <alignment horizontal="right" vertical="center" indent="1"/>
    </xf>
    <xf numFmtId="0" fontId="25" fillId="0" borderId="7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25" fillId="10" borderId="7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2" fontId="18" fillId="0" borderId="22" xfId="0" applyNumberFormat="1" applyFont="1" applyBorder="1" applyAlignment="1" applyProtection="1">
      <alignment vertical="center"/>
      <protection locked="0"/>
    </xf>
    <xf numFmtId="9" fontId="2" fillId="0" borderId="22" xfId="1" applyFont="1" applyBorder="1" applyAlignment="1">
      <alignment vertical="center" wrapText="1"/>
    </xf>
    <xf numFmtId="0" fontId="25" fillId="0" borderId="52" xfId="0" applyFont="1" applyBorder="1" applyAlignment="1">
      <alignment horizontal="center" vertical="center"/>
    </xf>
    <xf numFmtId="0" fontId="18" fillId="0" borderId="50" xfId="0" applyFont="1" applyBorder="1" applyAlignment="1">
      <alignment horizontal="left" vertical="center"/>
    </xf>
    <xf numFmtId="2" fontId="18" fillId="0" borderId="26" xfId="0" applyNumberFormat="1" applyFont="1" applyBorder="1" applyAlignment="1" applyProtection="1">
      <alignment vertical="center"/>
      <protection locked="0"/>
    </xf>
    <xf numFmtId="9" fontId="2" fillId="0" borderId="26" xfId="1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53" xfId="0" applyFont="1" applyBorder="1" applyAlignment="1">
      <alignment vertical="center"/>
    </xf>
    <xf numFmtId="2" fontId="25" fillId="12" borderId="7" xfId="0" applyNumberFormat="1" applyFont="1" applyFill="1" applyBorder="1" applyAlignment="1">
      <alignment horizontal="right" vertical="center" indent="1"/>
    </xf>
    <xf numFmtId="9" fontId="25" fillId="13" borderId="7" xfId="1" applyFont="1" applyFill="1" applyBorder="1" applyAlignment="1">
      <alignment horizontal="right" vertical="center" wrapText="1" indent="1"/>
    </xf>
    <xf numFmtId="0" fontId="1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right" vertical="center"/>
    </xf>
    <xf numFmtId="0" fontId="32" fillId="0" borderId="7" xfId="0" applyFont="1" applyBorder="1" applyAlignment="1">
      <alignment horizontal="right" vertical="center"/>
    </xf>
    <xf numFmtId="2" fontId="25" fillId="0" borderId="7" xfId="0" applyNumberFormat="1" applyFont="1" applyBorder="1" applyAlignment="1">
      <alignment horizontal="right" vertical="center" indent="1"/>
    </xf>
    <xf numFmtId="9" fontId="16" fillId="0" borderId="7" xfId="1" applyFont="1" applyBorder="1" applyAlignment="1">
      <alignment horizontal="right" vertical="center" indent="1"/>
    </xf>
    <xf numFmtId="0" fontId="18" fillId="0" borderId="52" xfId="0" applyFont="1" applyBorder="1" applyAlignment="1">
      <alignment horizontal="center" vertical="center"/>
    </xf>
    <xf numFmtId="0" fontId="18" fillId="0" borderId="5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6" xfId="0" applyFont="1" applyBorder="1" applyAlignment="1" applyProtection="1">
      <alignment vertical="center"/>
      <protection locked="0"/>
    </xf>
    <xf numFmtId="2" fontId="18" fillId="0" borderId="22" xfId="0" applyNumberFormat="1" applyFont="1" applyBorder="1" applyAlignment="1" applyProtection="1">
      <alignment horizontal="right" vertical="center" indent="1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1" xfId="0" applyFont="1" applyBorder="1" applyAlignment="1" applyProtection="1">
      <alignment vertical="center"/>
      <protection locked="0"/>
    </xf>
    <xf numFmtId="0" fontId="18" fillId="0" borderId="22" xfId="0" applyFont="1" applyBorder="1" applyAlignment="1">
      <alignment horizontal="center" vertical="center"/>
    </xf>
    <xf numFmtId="9" fontId="25" fillId="12" borderId="7" xfId="1" applyFont="1" applyFill="1" applyBorder="1" applyAlignment="1">
      <alignment horizontal="right" vertical="center" indent="1"/>
    </xf>
    <xf numFmtId="0" fontId="18" fillId="4" borderId="21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51" xfId="0" applyFont="1" applyBorder="1" applyAlignment="1">
      <alignment vertical="center"/>
    </xf>
    <xf numFmtId="0" fontId="18" fillId="0" borderId="7" xfId="0" applyFont="1" applyBorder="1" applyAlignment="1">
      <alignment horizontal="right" vertical="center"/>
    </xf>
    <xf numFmtId="2" fontId="18" fillId="0" borderId="26" xfId="0" applyNumberFormat="1" applyFont="1" applyBorder="1" applyAlignment="1" applyProtection="1">
      <alignment horizontal="right" vertical="center" indent="1"/>
      <protection locked="0"/>
    </xf>
    <xf numFmtId="0" fontId="18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9" fontId="16" fillId="12" borderId="7" xfId="1" applyFont="1" applyFill="1" applyBorder="1" applyAlignment="1">
      <alignment horizontal="right" vertical="center" indent="1"/>
    </xf>
    <xf numFmtId="0" fontId="30" fillId="0" borderId="0" xfId="0" applyFont="1"/>
    <xf numFmtId="0" fontId="25" fillId="14" borderId="26" xfId="0" applyFont="1" applyFill="1" applyBorder="1" applyAlignment="1">
      <alignment horizontal="center" vertical="center"/>
    </xf>
    <xf numFmtId="2" fontId="25" fillId="14" borderId="26" xfId="0" applyNumberFormat="1" applyFont="1" applyFill="1" applyBorder="1" applyAlignment="1">
      <alignment horizontal="right" vertical="center" indent="1"/>
    </xf>
    <xf numFmtId="9" fontId="25" fillId="14" borderId="26" xfId="1" applyFont="1" applyFill="1" applyBorder="1" applyAlignment="1">
      <alignment horizontal="right" vertical="center" indent="1"/>
    </xf>
    <xf numFmtId="0" fontId="18" fillId="0" borderId="0" xfId="0" applyFont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53" xfId="0" applyFont="1" applyBorder="1" applyAlignment="1">
      <alignment vertical="top"/>
    </xf>
    <xf numFmtId="0" fontId="0" fillId="0" borderId="22" xfId="0" applyBorder="1" applyAlignment="1" applyProtection="1">
      <alignment vertical="center"/>
      <protection locked="0"/>
    </xf>
    <xf numFmtId="0" fontId="25" fillId="14" borderId="52" xfId="0" applyFont="1" applyFill="1" applyBorder="1" applyAlignment="1">
      <alignment vertical="center"/>
    </xf>
    <xf numFmtId="3" fontId="25" fillId="14" borderId="50" xfId="0" applyNumberFormat="1" applyFont="1" applyFill="1" applyBorder="1" applyAlignment="1">
      <alignment vertical="center"/>
    </xf>
    <xf numFmtId="2" fontId="25" fillId="14" borderId="50" xfId="0" applyNumberFormat="1" applyFont="1" applyFill="1" applyBorder="1" applyAlignment="1">
      <alignment horizontal="right" vertical="center" indent="1"/>
    </xf>
    <xf numFmtId="9" fontId="25" fillId="15" borderId="7" xfId="1" applyFont="1" applyFill="1" applyBorder="1" applyAlignment="1">
      <alignment horizontal="right" vertical="center" indent="1"/>
    </xf>
    <xf numFmtId="9" fontId="2" fillId="0" borderId="26" xfId="1" applyFont="1" applyBorder="1" applyAlignment="1">
      <alignment horizontal="right" vertical="center" indent="1"/>
    </xf>
    <xf numFmtId="2" fontId="25" fillId="0" borderId="50" xfId="1" applyNumberFormat="1" applyFont="1" applyBorder="1" applyAlignment="1" applyProtection="1">
      <alignment horizontal="right" vertical="center" indent="1"/>
      <protection locked="0"/>
    </xf>
    <xf numFmtId="0" fontId="25" fillId="14" borderId="7" xfId="0" applyFont="1" applyFill="1" applyBorder="1" applyAlignment="1">
      <alignment horizontal="center" vertical="center"/>
    </xf>
    <xf numFmtId="2" fontId="25" fillId="14" borderId="7" xfId="0" applyNumberFormat="1" applyFont="1" applyFill="1" applyBorder="1" applyAlignment="1">
      <alignment horizontal="right" vertical="center" indent="1"/>
    </xf>
    <xf numFmtId="2" fontId="25" fillId="0" borderId="65" xfId="1" applyNumberFormat="1" applyFont="1" applyBorder="1" applyAlignment="1">
      <alignment horizontal="right" vertical="center" indent="1"/>
    </xf>
    <xf numFmtId="9" fontId="2" fillId="0" borderId="66" xfId="1" applyFont="1" applyBorder="1" applyAlignment="1">
      <alignment horizontal="right" vertical="center" indent="1"/>
    </xf>
    <xf numFmtId="2" fontId="25" fillId="0" borderId="51" xfId="1" applyNumberFormat="1" applyFont="1" applyBorder="1" applyAlignment="1" applyProtection="1">
      <alignment horizontal="right" vertical="center" indent="1"/>
      <protection locked="0"/>
    </xf>
    <xf numFmtId="9" fontId="2" fillId="0" borderId="22" xfId="1" applyFont="1" applyBorder="1" applyAlignment="1">
      <alignment horizontal="right" vertical="center" indent="1"/>
    </xf>
    <xf numFmtId="2" fontId="25" fillId="0" borderId="21" xfId="1" applyNumberFormat="1" applyFont="1" applyBorder="1" applyAlignment="1" applyProtection="1">
      <alignment horizontal="right" vertical="center" indent="1"/>
      <protection locked="0"/>
    </xf>
    <xf numFmtId="0" fontId="18" fillId="14" borderId="7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vertical="center"/>
    </xf>
    <xf numFmtId="3" fontId="25" fillId="14" borderId="7" xfId="0" applyNumberFormat="1" applyFont="1" applyFill="1" applyBorder="1" applyAlignment="1">
      <alignment vertical="center"/>
    </xf>
    <xf numFmtId="2" fontId="25" fillId="14" borderId="26" xfId="1" applyNumberFormat="1" applyFont="1" applyFill="1" applyBorder="1" applyAlignment="1">
      <alignment horizontal="right" vertical="center" indent="1"/>
    </xf>
    <xf numFmtId="9" fontId="25" fillId="15" borderId="7" xfId="0" applyNumberFormat="1" applyFont="1" applyFill="1" applyBorder="1" applyAlignment="1">
      <alignment horizontal="right" vertical="center" indent="1"/>
    </xf>
    <xf numFmtId="0" fontId="46" fillId="7" borderId="7" xfId="0" applyFont="1" applyFill="1" applyBorder="1" applyAlignment="1">
      <alignment horizontal="center" vertical="center"/>
    </xf>
    <xf numFmtId="2" fontId="47" fillId="7" borderId="7" xfId="0" applyNumberFormat="1" applyFont="1" applyFill="1" applyBorder="1" applyAlignment="1">
      <alignment horizontal="right" vertical="center" indent="1"/>
    </xf>
    <xf numFmtId="9" fontId="44" fillId="15" borderId="7" xfId="0" applyNumberFormat="1" applyFont="1" applyFill="1" applyBorder="1" applyAlignment="1">
      <alignment horizontal="right" vertical="center" indent="1"/>
    </xf>
    <xf numFmtId="9" fontId="2" fillId="0" borderId="7" xfId="0" applyNumberFormat="1" applyFont="1" applyBorder="1" applyAlignment="1">
      <alignment horizontal="right" vertical="center" indent="1"/>
    </xf>
    <xf numFmtId="0" fontId="48" fillId="0" borderId="0" xfId="0" applyFont="1"/>
    <xf numFmtId="2" fontId="25" fillId="15" borderId="26" xfId="1" applyNumberFormat="1" applyFont="1" applyFill="1" applyBorder="1" applyAlignment="1">
      <alignment horizontal="right" vertical="center" indent="1"/>
    </xf>
    <xf numFmtId="0" fontId="49" fillId="7" borderId="7" xfId="0" applyFont="1" applyFill="1" applyBorder="1" applyAlignment="1">
      <alignment horizontal="center" vertical="center"/>
    </xf>
    <xf numFmtId="0" fontId="47" fillId="7" borderId="7" xfId="0" applyFont="1" applyFill="1" applyBorder="1" applyAlignment="1">
      <alignment vertical="center"/>
    </xf>
    <xf numFmtId="3" fontId="47" fillId="7" borderId="7" xfId="0" applyNumberFormat="1" applyFont="1" applyFill="1" applyBorder="1" applyAlignment="1">
      <alignment vertical="center"/>
    </xf>
    <xf numFmtId="9" fontId="50" fillId="15" borderId="0" xfId="0" applyNumberFormat="1" applyFont="1" applyFill="1" applyAlignment="1">
      <alignment horizontal="right" vertical="center" indent="1"/>
    </xf>
    <xf numFmtId="9" fontId="25" fillId="0" borderId="7" xfId="0" applyNumberFormat="1" applyFont="1" applyBorder="1" applyAlignment="1">
      <alignment horizontal="center" vertical="center"/>
    </xf>
    <xf numFmtId="2" fontId="51" fillId="0" borderId="0" xfId="0" applyNumberFormat="1" applyFont="1"/>
    <xf numFmtId="0" fontId="9" fillId="0" borderId="58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right" vertical="center"/>
    </xf>
    <xf numFmtId="4" fontId="10" fillId="0" borderId="4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/>
    <xf numFmtId="0" fontId="19" fillId="0" borderId="0" xfId="0" applyFont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2" fillId="4" borderId="0" xfId="0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top"/>
    </xf>
    <xf numFmtId="4" fontId="11" fillId="0" borderId="12" xfId="0" applyNumberFormat="1" applyFont="1" applyBorder="1" applyAlignment="1">
      <alignment horizontal="right" vertical="top"/>
    </xf>
    <xf numFmtId="4" fontId="11" fillId="0" borderId="67" xfId="0" applyNumberFormat="1" applyFont="1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14" fontId="32" fillId="0" borderId="1" xfId="0" applyNumberFormat="1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0" fillId="3" borderId="38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top"/>
      <protection locked="0"/>
    </xf>
    <xf numFmtId="0" fontId="10" fillId="3" borderId="1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 wrapText="1"/>
    </xf>
    <xf numFmtId="0" fontId="15" fillId="3" borderId="38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 applyProtection="1">
      <alignment horizontal="left" vertical="top" wrapText="1"/>
      <protection locked="0"/>
    </xf>
    <xf numFmtId="0" fontId="13" fillId="4" borderId="12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2" fontId="14" fillId="0" borderId="14" xfId="0" applyNumberFormat="1" applyFont="1" applyBorder="1" applyAlignment="1" applyProtection="1">
      <alignment horizontal="center" vertical="center" wrapText="1"/>
      <protection locked="0"/>
    </xf>
    <xf numFmtId="2" fontId="14" fillId="0" borderId="17" xfId="0" applyNumberFormat="1" applyFont="1" applyBorder="1" applyAlignment="1" applyProtection="1">
      <alignment horizontal="center"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top"/>
      <protection locked="0"/>
    </xf>
    <xf numFmtId="4" fontId="11" fillId="0" borderId="18" xfId="0" applyNumberFormat="1" applyFont="1" applyBorder="1" applyAlignment="1" applyProtection="1">
      <alignment horizontal="right" vertical="top"/>
      <protection locked="0"/>
    </xf>
    <xf numFmtId="4" fontId="11" fillId="0" borderId="19" xfId="0" applyNumberFormat="1" applyFont="1" applyBorder="1" applyAlignment="1">
      <alignment horizontal="right" vertical="top"/>
    </xf>
    <xf numFmtId="4" fontId="11" fillId="0" borderId="9" xfId="0" applyNumberFormat="1" applyFont="1" applyBorder="1" applyAlignment="1">
      <alignment horizontal="right" vertical="top"/>
    </xf>
    <xf numFmtId="0" fontId="14" fillId="0" borderId="12" xfId="0" applyFont="1" applyBorder="1" applyAlignment="1">
      <alignment horizontal="left" vertical="center"/>
    </xf>
    <xf numFmtId="0" fontId="18" fillId="0" borderId="20" xfId="2" applyBorder="1" applyAlignment="1">
      <alignment horizontal="left" vertical="center"/>
    </xf>
    <xf numFmtId="0" fontId="18" fillId="0" borderId="21" xfId="2" applyBorder="1" applyAlignment="1">
      <alignment horizontal="left" vertical="center"/>
    </xf>
    <xf numFmtId="0" fontId="18" fillId="0" borderId="20" xfId="2" applyBorder="1" applyAlignment="1" applyProtection="1">
      <alignment horizontal="left" vertical="center"/>
      <protection locked="0"/>
    </xf>
    <xf numFmtId="0" fontId="18" fillId="0" borderId="21" xfId="2" applyBorder="1" applyAlignment="1" applyProtection="1">
      <alignment horizontal="left" vertical="center"/>
      <protection locked="0"/>
    </xf>
    <xf numFmtId="0" fontId="25" fillId="0" borderId="20" xfId="2" applyFont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164" fontId="25" fillId="6" borderId="26" xfId="2" applyNumberFormat="1" applyFont="1" applyFill="1" applyBorder="1" applyAlignment="1">
      <alignment horizontal="right" vertical="center"/>
    </xf>
    <xf numFmtId="164" fontId="25" fillId="6" borderId="22" xfId="2" applyNumberFormat="1" applyFont="1" applyFill="1" applyBorder="1" applyAlignment="1">
      <alignment horizontal="right" vertical="center"/>
    </xf>
    <xf numFmtId="9" fontId="25" fillId="6" borderId="26" xfId="1" applyFont="1" applyFill="1" applyBorder="1" applyAlignment="1">
      <alignment horizontal="right" vertical="center"/>
    </xf>
    <xf numFmtId="9" fontId="25" fillId="6" borderId="22" xfId="1" applyFont="1" applyFill="1" applyBorder="1" applyAlignment="1">
      <alignment horizontal="right" vertical="center"/>
    </xf>
    <xf numFmtId="0" fontId="25" fillId="0" borderId="50" xfId="2" applyFont="1" applyBorder="1" applyAlignment="1">
      <alignment horizontal="left" vertical="center" wrapText="1"/>
    </xf>
    <xf numFmtId="0" fontId="25" fillId="0" borderId="53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7" fillId="0" borderId="50" xfId="2" applyFont="1" applyBorder="1" applyAlignment="1">
      <alignment horizontal="left" vertical="center" wrapText="1"/>
    </xf>
    <xf numFmtId="0" fontId="27" fillId="0" borderId="53" xfId="2" applyFont="1" applyBorder="1" applyAlignment="1">
      <alignment horizontal="left" vertical="center" wrapText="1"/>
    </xf>
    <xf numFmtId="0" fontId="27" fillId="0" borderId="51" xfId="2" applyFont="1" applyBorder="1" applyAlignment="1">
      <alignment horizontal="left" vertical="center" wrapText="1"/>
    </xf>
    <xf numFmtId="0" fontId="25" fillId="0" borderId="50" xfId="2" applyFont="1" applyBorder="1" applyAlignment="1" applyProtection="1">
      <alignment horizontal="left" vertical="top"/>
      <protection locked="0"/>
    </xf>
    <xf numFmtId="0" fontId="25" fillId="0" borderId="53" xfId="2" applyFont="1" applyBorder="1" applyAlignment="1" applyProtection="1">
      <alignment horizontal="left" vertical="top"/>
      <protection locked="0"/>
    </xf>
    <xf numFmtId="0" fontId="25" fillId="0" borderId="51" xfId="2" applyFont="1" applyBorder="1" applyAlignment="1" applyProtection="1">
      <alignment horizontal="left" vertical="top"/>
      <protection locked="0"/>
    </xf>
    <xf numFmtId="0" fontId="18" fillId="0" borderId="26" xfId="2" applyBorder="1" applyAlignment="1" applyProtection="1">
      <alignment horizontal="center" vertical="center"/>
      <protection locked="0"/>
    </xf>
    <xf numFmtId="0" fontId="18" fillId="0" borderId="54" xfId="2" applyBorder="1" applyAlignment="1" applyProtection="1">
      <alignment horizontal="center" vertical="center"/>
      <protection locked="0"/>
    </xf>
    <xf numFmtId="0" fontId="18" fillId="0" borderId="22" xfId="2" applyBorder="1" applyAlignment="1" applyProtection="1">
      <alignment horizontal="center" vertical="center"/>
      <protection locked="0"/>
    </xf>
    <xf numFmtId="164" fontId="18" fillId="0" borderId="26" xfId="2" applyNumberFormat="1" applyBorder="1" applyAlignment="1" applyProtection="1">
      <alignment horizontal="right" vertical="top"/>
      <protection locked="0"/>
    </xf>
    <xf numFmtId="164" fontId="18" fillId="0" borderId="54" xfId="2" applyNumberFormat="1" applyBorder="1" applyAlignment="1" applyProtection="1">
      <alignment horizontal="right" vertical="top"/>
      <protection locked="0"/>
    </xf>
    <xf numFmtId="164" fontId="18" fillId="0" borderId="22" xfId="2" applyNumberFormat="1" applyBorder="1" applyAlignment="1" applyProtection="1">
      <alignment horizontal="right" vertical="top"/>
      <protection locked="0"/>
    </xf>
    <xf numFmtId="9" fontId="31" fillId="0" borderId="26" xfId="1" applyFont="1" applyBorder="1" applyAlignment="1">
      <alignment horizontal="right" vertical="top"/>
    </xf>
    <xf numFmtId="9" fontId="31" fillId="0" borderId="54" xfId="1" applyFont="1" applyBorder="1" applyAlignment="1">
      <alignment horizontal="right" vertical="top"/>
    </xf>
    <xf numFmtId="9" fontId="31" fillId="0" borderId="22" xfId="1" applyFont="1" applyBorder="1" applyAlignment="1">
      <alignment horizontal="right" vertical="top"/>
    </xf>
    <xf numFmtId="0" fontId="25" fillId="6" borderId="7" xfId="2" applyFont="1" applyFill="1" applyBorder="1" applyAlignment="1">
      <alignment horizontal="left" vertical="center" wrapText="1"/>
    </xf>
    <xf numFmtId="0" fontId="25" fillId="6" borderId="20" xfId="2" applyFont="1" applyFill="1" applyBorder="1" applyAlignment="1">
      <alignment horizontal="left" vertical="center" wrapText="1"/>
    </xf>
    <xf numFmtId="0" fontId="25" fillId="6" borderId="21" xfId="2" applyFont="1" applyFill="1" applyBorder="1" applyAlignment="1">
      <alignment horizontal="left" vertical="center" wrapText="1"/>
    </xf>
    <xf numFmtId="0" fontId="25" fillId="0" borderId="7" xfId="2" applyFont="1" applyBorder="1" applyAlignment="1">
      <alignment horizontal="left" vertical="center"/>
    </xf>
    <xf numFmtId="0" fontId="25" fillId="6" borderId="26" xfId="2" applyFont="1" applyFill="1" applyBorder="1" applyAlignment="1">
      <alignment horizontal="center" vertical="center"/>
    </xf>
    <xf numFmtId="0" fontId="25" fillId="6" borderId="22" xfId="2" applyFont="1" applyFill="1" applyBorder="1" applyAlignment="1">
      <alignment horizontal="center" vertical="center"/>
    </xf>
    <xf numFmtId="0" fontId="27" fillId="6" borderId="52" xfId="2" applyFont="1" applyFill="1" applyBorder="1" applyAlignment="1">
      <alignment horizontal="left" vertical="center" wrapText="1"/>
    </xf>
    <xf numFmtId="0" fontId="27" fillId="6" borderId="50" xfId="2" applyFont="1" applyFill="1" applyBorder="1" applyAlignment="1">
      <alignment horizontal="left" vertical="center" wrapText="1"/>
    </xf>
    <xf numFmtId="0" fontId="18" fillId="4" borderId="20" xfId="2" applyFill="1" applyBorder="1" applyAlignment="1" applyProtection="1">
      <alignment horizontal="left" vertical="center"/>
      <protection locked="0"/>
    </xf>
    <xf numFmtId="0" fontId="18" fillId="4" borderId="21" xfId="2" applyFill="1" applyBorder="1" applyAlignment="1" applyProtection="1">
      <alignment horizontal="left" vertical="center"/>
      <protection locked="0"/>
    </xf>
    <xf numFmtId="0" fontId="18" fillId="0" borderId="20" xfId="2" applyBorder="1" applyAlignment="1">
      <alignment horizontal="left" vertical="center" wrapText="1"/>
    </xf>
    <xf numFmtId="0" fontId="18" fillId="0" borderId="21" xfId="2" applyBorder="1" applyAlignment="1">
      <alignment horizontal="left" vertical="center" wrapText="1"/>
    </xf>
    <xf numFmtId="0" fontId="22" fillId="0" borderId="0" xfId="2" applyFont="1" applyAlignment="1">
      <alignment horizontal="center"/>
    </xf>
    <xf numFmtId="0" fontId="23" fillId="0" borderId="46" xfId="2" applyFont="1" applyBorder="1" applyAlignment="1" applyProtection="1">
      <alignment horizontal="left" vertical="center"/>
      <protection locked="0"/>
    </xf>
    <xf numFmtId="0" fontId="23" fillId="0" borderId="47" xfId="2" applyFont="1" applyBorder="1" applyAlignment="1" applyProtection="1">
      <alignment horizontal="left" vertical="center"/>
      <protection locked="0"/>
    </xf>
    <xf numFmtId="0" fontId="23" fillId="0" borderId="48" xfId="2" applyFont="1" applyBorder="1" applyAlignment="1" applyProtection="1">
      <alignment horizontal="left" vertical="center"/>
      <protection locked="0"/>
    </xf>
    <xf numFmtId="0" fontId="24" fillId="5" borderId="7" xfId="2" applyFont="1" applyFill="1" applyBorder="1" applyAlignment="1">
      <alignment horizontal="center" vertical="center"/>
    </xf>
    <xf numFmtId="0" fontId="24" fillId="5" borderId="12" xfId="2" applyFont="1" applyFill="1" applyBorder="1" applyAlignment="1">
      <alignment horizontal="center" vertical="center"/>
    </xf>
    <xf numFmtId="0" fontId="25" fillId="6" borderId="7" xfId="2" applyFont="1" applyFill="1" applyBorder="1" applyAlignment="1">
      <alignment horizontal="center" vertical="center"/>
    </xf>
    <xf numFmtId="0" fontId="25" fillId="6" borderId="19" xfId="2" applyFont="1" applyFill="1" applyBorder="1" applyAlignment="1">
      <alignment horizontal="left" vertical="center" wrapText="1"/>
    </xf>
    <xf numFmtId="0" fontId="25" fillId="6" borderId="50" xfId="2" applyFont="1" applyFill="1" applyBorder="1" applyAlignment="1">
      <alignment horizontal="left" vertical="center" wrapText="1"/>
    </xf>
    <xf numFmtId="0" fontId="25" fillId="6" borderId="9" xfId="2" applyFont="1" applyFill="1" applyBorder="1" applyAlignment="1">
      <alignment horizontal="left" vertical="center" wrapText="1"/>
    </xf>
    <xf numFmtId="0" fontId="25" fillId="6" borderId="51" xfId="2" applyFont="1" applyFill="1" applyBorder="1" applyAlignment="1">
      <alignment horizontal="left" vertical="center" wrapText="1"/>
    </xf>
    <xf numFmtId="0" fontId="18" fillId="0" borderId="52" xfId="0" applyFont="1" applyBorder="1" applyAlignment="1" applyProtection="1">
      <alignment horizontal="left" vertical="top"/>
      <protection locked="0"/>
    </xf>
    <xf numFmtId="0" fontId="18" fillId="0" borderId="50" xfId="0" applyFont="1" applyBorder="1" applyAlignment="1" applyProtection="1">
      <alignment horizontal="left" vertical="top"/>
      <protection locked="0"/>
    </xf>
    <xf numFmtId="0" fontId="18" fillId="0" borderId="8" xfId="0" applyFont="1" applyBorder="1" applyAlignment="1" applyProtection="1">
      <alignment horizontal="left" vertical="top"/>
      <protection locked="0"/>
    </xf>
    <xf numFmtId="0" fontId="18" fillId="0" borderId="51" xfId="0" applyFont="1" applyBorder="1" applyAlignment="1" applyProtection="1">
      <alignment horizontal="left" vertical="top"/>
      <protection locked="0"/>
    </xf>
    <xf numFmtId="9" fontId="2" fillId="0" borderId="26" xfId="1" applyFont="1" applyBorder="1" applyAlignment="1">
      <alignment horizontal="right" vertical="center" indent="1"/>
    </xf>
    <xf numFmtId="9" fontId="2" fillId="0" borderId="22" xfId="1" applyFont="1" applyBorder="1" applyAlignment="1">
      <alignment horizontal="right" vertical="center" indent="1"/>
    </xf>
    <xf numFmtId="0" fontId="25" fillId="0" borderId="7" xfId="0" applyFont="1" applyBorder="1" applyAlignment="1">
      <alignment horizontal="left" vertical="center"/>
    </xf>
    <xf numFmtId="0" fontId="25" fillId="14" borderId="7" xfId="0" applyFont="1" applyFill="1" applyBorder="1" applyAlignment="1">
      <alignment horizontal="left" vertical="center"/>
    </xf>
    <xf numFmtId="0" fontId="25" fillId="9" borderId="20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21" xfId="0" applyFont="1" applyFill="1" applyBorder="1" applyAlignment="1">
      <alignment horizontal="center" vertical="center"/>
    </xf>
    <xf numFmtId="0" fontId="47" fillId="7" borderId="7" xfId="0" applyFont="1" applyFill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4" borderId="20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4" borderId="64" xfId="0" applyFont="1" applyFill="1" applyBorder="1" applyAlignment="1">
      <alignment horizontal="left" vertical="center" indent="1"/>
    </xf>
    <xf numFmtId="0" fontId="18" fillId="4" borderId="65" xfId="0" applyFont="1" applyFill="1" applyBorder="1" applyAlignment="1">
      <alignment horizontal="left" vertical="center" indent="1"/>
    </xf>
    <xf numFmtId="0" fontId="25" fillId="10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 indent="1"/>
    </xf>
    <xf numFmtId="0" fontId="18" fillId="4" borderId="51" xfId="0" applyFont="1" applyFill="1" applyBorder="1" applyAlignment="1">
      <alignment horizontal="left" vertical="center" indent="1"/>
    </xf>
    <xf numFmtId="0" fontId="29" fillId="4" borderId="20" xfId="0" applyFont="1" applyFill="1" applyBorder="1" applyAlignment="1">
      <alignment horizontal="left" vertical="center"/>
    </xf>
    <xf numFmtId="0" fontId="29" fillId="4" borderId="21" xfId="0" applyFont="1" applyFill="1" applyBorder="1" applyAlignment="1">
      <alignment horizontal="left" vertical="center"/>
    </xf>
    <xf numFmtId="0" fontId="18" fillId="0" borderId="50" xfId="0" applyFont="1" applyBorder="1" applyAlignment="1">
      <alignment horizontal="left" vertical="top" wrapText="1"/>
    </xf>
    <xf numFmtId="0" fontId="18" fillId="0" borderId="53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25" fillId="12" borderId="7" xfId="0" applyFont="1" applyFill="1" applyBorder="1" applyAlignment="1">
      <alignment horizontal="center" vertical="center"/>
    </xf>
    <xf numFmtId="0" fontId="25" fillId="14" borderId="26" xfId="0" applyFont="1" applyFill="1" applyBorder="1" applyAlignment="1">
      <alignment horizontal="left" vertical="center"/>
    </xf>
    <xf numFmtId="0" fontId="25" fillId="9" borderId="7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2" xfId="0" applyFont="1" applyBorder="1" applyAlignment="1" applyProtection="1">
      <alignment horizontal="left" vertical="center"/>
      <protection locked="0"/>
    </xf>
    <xf numFmtId="0" fontId="18" fillId="0" borderId="50" xfId="0" applyFont="1" applyBorder="1" applyAlignment="1" applyProtection="1">
      <alignment horizontal="left" vertical="center"/>
      <protection locked="0"/>
    </xf>
    <xf numFmtId="0" fontId="18" fillId="4" borderId="8" xfId="0" applyFont="1" applyFill="1" applyBorder="1" applyAlignment="1" applyProtection="1">
      <alignment horizontal="left" vertical="center"/>
      <protection locked="0"/>
    </xf>
    <xf numFmtId="0" fontId="18" fillId="4" borderId="51" xfId="0" applyFont="1" applyFill="1" applyBorder="1" applyAlignment="1" applyProtection="1">
      <alignment horizontal="left" vertical="center"/>
      <protection locked="0"/>
    </xf>
    <xf numFmtId="2" fontId="25" fillId="10" borderId="26" xfId="0" applyNumberFormat="1" applyFont="1" applyFill="1" applyBorder="1" applyAlignment="1">
      <alignment horizontal="right" vertical="center" indent="1"/>
    </xf>
    <xf numFmtId="2" fontId="25" fillId="10" borderId="22" xfId="0" applyNumberFormat="1" applyFont="1" applyFill="1" applyBorder="1" applyAlignment="1">
      <alignment horizontal="right" vertical="center" indent="1"/>
    </xf>
    <xf numFmtId="9" fontId="25" fillId="10" borderId="26" xfId="1" applyFont="1" applyFill="1" applyBorder="1" applyAlignment="1">
      <alignment horizontal="right" vertical="center" indent="1"/>
    </xf>
    <xf numFmtId="9" fontId="25" fillId="10" borderId="22" xfId="1" applyFont="1" applyFill="1" applyBorder="1" applyAlignment="1">
      <alignment horizontal="right" vertical="center" indent="1"/>
    </xf>
    <xf numFmtId="0" fontId="0" fillId="0" borderId="7" xfId="0" applyBorder="1" applyAlignment="1">
      <alignment horizontal="left" vertical="center"/>
    </xf>
    <xf numFmtId="0" fontId="18" fillId="4" borderId="8" xfId="0" applyFont="1" applyFill="1" applyBorder="1" applyAlignment="1" applyProtection="1">
      <alignment horizontal="left" vertical="top" wrapText="1"/>
      <protection locked="0"/>
    </xf>
    <xf numFmtId="0" fontId="18" fillId="4" borderId="51" xfId="0" applyFont="1" applyFill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25" fillId="12" borderId="20" xfId="0" applyFont="1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/>
    </xf>
    <xf numFmtId="0" fontId="25" fillId="12" borderId="21" xfId="0" applyFont="1" applyFill="1" applyBorder="1" applyAlignment="1">
      <alignment horizontal="center" vertical="center"/>
    </xf>
    <xf numFmtId="0" fontId="18" fillId="0" borderId="26" xfId="0" applyFont="1" applyBorder="1" applyAlignment="1" applyProtection="1">
      <alignment horizontal="left" vertical="top"/>
      <protection locked="0"/>
    </xf>
    <xf numFmtId="0" fontId="18" fillId="0" borderId="22" xfId="0" applyFont="1" applyBorder="1" applyAlignment="1" applyProtection="1">
      <alignment horizontal="left" vertical="top"/>
      <protection locked="0"/>
    </xf>
    <xf numFmtId="2" fontId="18" fillId="0" borderId="26" xfId="0" applyNumberFormat="1" applyFont="1" applyBorder="1" applyAlignment="1" applyProtection="1">
      <alignment horizontal="right" vertical="top" indent="1"/>
      <protection locked="0"/>
    </xf>
    <xf numFmtId="2" fontId="18" fillId="0" borderId="22" xfId="0" applyNumberFormat="1" applyFont="1" applyBorder="1" applyAlignment="1" applyProtection="1">
      <alignment horizontal="right" vertical="top" indent="1"/>
      <protection locked="0"/>
    </xf>
    <xf numFmtId="9" fontId="2" fillId="0" borderId="26" xfId="1" applyFont="1" applyBorder="1" applyAlignment="1">
      <alignment horizontal="right" vertical="top" indent="1"/>
    </xf>
    <xf numFmtId="9" fontId="2" fillId="0" borderId="22" xfId="1" applyFont="1" applyBorder="1" applyAlignment="1">
      <alignment horizontal="right" vertical="top" inden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5" fillId="10" borderId="26" xfId="0" applyFont="1" applyFill="1" applyBorder="1" applyAlignment="1">
      <alignment horizontal="center" vertical="center"/>
    </xf>
    <xf numFmtId="0" fontId="25" fillId="10" borderId="22" xfId="0" applyFont="1" applyFill="1" applyBorder="1" applyAlignment="1">
      <alignment horizontal="center" vertical="center"/>
    </xf>
    <xf numFmtId="0" fontId="25" fillId="10" borderId="52" xfId="0" applyFont="1" applyFill="1" applyBorder="1" applyAlignment="1">
      <alignment horizontal="left" vertical="center" wrapText="1"/>
    </xf>
    <xf numFmtId="0" fontId="25" fillId="10" borderId="50" xfId="0" applyFont="1" applyFill="1" applyBorder="1" applyAlignment="1">
      <alignment horizontal="left" vertical="center" wrapText="1"/>
    </xf>
    <xf numFmtId="0" fontId="25" fillId="9" borderId="20" xfId="0" applyFont="1" applyFill="1" applyBorder="1" applyAlignment="1">
      <alignment horizontal="left" vertical="center"/>
    </xf>
    <xf numFmtId="0" fontId="25" fillId="9" borderId="21" xfId="0" applyFont="1" applyFill="1" applyBorder="1" applyAlignment="1">
      <alignment horizontal="left" vertical="center"/>
    </xf>
    <xf numFmtId="0" fontId="25" fillId="10" borderId="19" xfId="0" applyFont="1" applyFill="1" applyBorder="1" applyAlignment="1">
      <alignment horizontal="left" vertical="center" wrapText="1"/>
    </xf>
    <xf numFmtId="0" fontId="25" fillId="10" borderId="9" xfId="0" applyFont="1" applyFill="1" applyBorder="1" applyAlignment="1">
      <alignment horizontal="left" vertical="center" wrapText="1"/>
    </xf>
    <xf numFmtId="0" fontId="25" fillId="10" borderId="51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8" fillId="4" borderId="20" xfId="0" applyFont="1" applyFill="1" applyBorder="1" applyAlignment="1" applyProtection="1">
      <alignment horizontal="left" vertical="center"/>
      <protection locked="0"/>
    </xf>
    <xf numFmtId="0" fontId="18" fillId="4" borderId="21" xfId="0" applyFont="1" applyFill="1" applyBorder="1" applyAlignment="1" applyProtection="1">
      <alignment horizontal="left" vertical="center"/>
      <protection locked="0"/>
    </xf>
    <xf numFmtId="9" fontId="25" fillId="10" borderId="26" xfId="1" applyFont="1" applyFill="1" applyBorder="1" applyAlignment="1">
      <alignment horizontal="center" vertical="center"/>
    </xf>
    <xf numFmtId="9" fontId="25" fillId="10" borderId="22" xfId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57" xfId="0" applyFont="1" applyBorder="1" applyAlignment="1" applyProtection="1">
      <alignment horizontal="center" vertical="center"/>
      <protection locked="0"/>
    </xf>
    <xf numFmtId="0" fontId="41" fillId="0" borderId="58" xfId="0" applyFont="1" applyBorder="1" applyAlignment="1" applyProtection="1">
      <alignment horizontal="center" vertical="center"/>
      <protection locked="0"/>
    </xf>
    <xf numFmtId="0" fontId="41" fillId="0" borderId="59" xfId="0" applyFont="1" applyBorder="1" applyAlignment="1" applyProtection="1">
      <alignment horizontal="center" vertical="center"/>
      <protection locked="0"/>
    </xf>
    <xf numFmtId="0" fontId="41" fillId="0" borderId="60" xfId="0" applyFont="1" applyBorder="1" applyAlignment="1" applyProtection="1">
      <alignment horizontal="center" vertical="center"/>
      <protection locked="0"/>
    </xf>
    <xf numFmtId="0" fontId="30" fillId="0" borderId="61" xfId="0" applyFont="1" applyBorder="1" applyAlignment="1" applyProtection="1">
      <alignment horizontal="center" vertical="center"/>
      <protection locked="0"/>
    </xf>
    <xf numFmtId="0" fontId="30" fillId="0" borderId="62" xfId="0" applyFont="1" applyBorder="1" applyAlignment="1" applyProtection="1">
      <alignment horizontal="center" vertical="center"/>
      <protection locked="0"/>
    </xf>
    <xf numFmtId="0" fontId="30" fillId="0" borderId="63" xfId="0" applyFont="1" applyBorder="1" applyAlignment="1" applyProtection="1">
      <alignment horizontal="center" vertical="center"/>
      <protection locked="0"/>
    </xf>
    <xf numFmtId="0" fontId="42" fillId="0" borderId="58" xfId="0" applyFont="1" applyBorder="1" applyAlignment="1" applyProtection="1">
      <alignment horizontal="center" vertical="center"/>
      <protection locked="0"/>
    </xf>
    <xf numFmtId="0" fontId="42" fillId="0" borderId="60" xfId="0" applyFont="1" applyBorder="1" applyAlignment="1" applyProtection="1">
      <alignment horizontal="center" vertical="center"/>
      <protection locked="0"/>
    </xf>
    <xf numFmtId="0" fontId="24" fillId="7" borderId="7" xfId="0" applyFont="1" applyFill="1" applyBorder="1" applyAlignment="1">
      <alignment horizontal="center" vertical="center"/>
    </xf>
    <xf numFmtId="0" fontId="24" fillId="8" borderId="20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9" fontId="2" fillId="0" borderId="7" xfId="1" applyFont="1" applyBorder="1" applyAlignment="1">
      <alignment vertical="center"/>
    </xf>
    <xf numFmtId="0" fontId="18" fillId="0" borderId="20" xfId="0" applyFont="1" applyBorder="1" applyAlignment="1" applyProtection="1">
      <alignment horizontal="center" vertical="top"/>
      <protection locked="0"/>
    </xf>
    <xf numFmtId="0" fontId="18" fillId="0" borderId="21" xfId="0" applyFont="1" applyBorder="1" applyAlignment="1" applyProtection="1">
      <alignment horizontal="center" vertical="top"/>
      <protection locked="0"/>
    </xf>
  </cellXfs>
  <cellStyles count="3">
    <cellStyle name="Normal" xfId="0" builtinId="0"/>
    <cellStyle name="Normal 2" xfId="2" xr:uid="{D334B947-0C43-49F3-B304-D26D4F2BBAA2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5510-1281-430D-BDF0-2E1B9FF04608}">
  <sheetPr>
    <pageSetUpPr fitToPage="1"/>
  </sheetPr>
  <dimension ref="A1:N64"/>
  <sheetViews>
    <sheetView topLeftCell="A7" workbookViewId="0">
      <selection activeCell="I48" sqref="I48"/>
    </sheetView>
  </sheetViews>
  <sheetFormatPr baseColWidth="10" defaultRowHeight="12" x14ac:dyDescent="0.25"/>
  <cols>
    <col min="1" max="1" width="3.140625" style="1" customWidth="1"/>
    <col min="2" max="2" width="21.85546875" style="5" customWidth="1"/>
    <col min="3" max="3" width="3.85546875" style="5" customWidth="1"/>
    <col min="4" max="4" width="11.42578125" style="1" customWidth="1"/>
    <col min="5" max="6" width="9.28515625" style="1" customWidth="1"/>
    <col min="7" max="7" width="26.5703125" style="5" customWidth="1"/>
    <col min="8" max="8" width="10.28515625" style="1" customWidth="1"/>
    <col min="9" max="9" width="9.140625" style="1" customWidth="1"/>
    <col min="10" max="10" width="10.28515625" style="1" customWidth="1"/>
    <col min="11" max="256" width="11.42578125" style="2"/>
    <col min="257" max="257" width="19.28515625" style="2" customWidth="1"/>
    <col min="258" max="258" width="5.28515625" style="2" customWidth="1"/>
    <col min="259" max="261" width="9.28515625" style="2" customWidth="1"/>
    <col min="262" max="262" width="2.140625" style="2" customWidth="1"/>
    <col min="263" max="263" width="23.140625" style="2" customWidth="1"/>
    <col min="264" max="264" width="9.28515625" style="2" customWidth="1"/>
    <col min="265" max="265" width="9.140625" style="2" customWidth="1"/>
    <col min="266" max="266" width="12.140625" style="2" customWidth="1"/>
    <col min="267" max="512" width="11.42578125" style="2"/>
    <col min="513" max="513" width="19.28515625" style="2" customWidth="1"/>
    <col min="514" max="514" width="5.28515625" style="2" customWidth="1"/>
    <col min="515" max="517" width="9.28515625" style="2" customWidth="1"/>
    <col min="518" max="518" width="2.140625" style="2" customWidth="1"/>
    <col min="519" max="519" width="23.140625" style="2" customWidth="1"/>
    <col min="520" max="520" width="9.28515625" style="2" customWidth="1"/>
    <col min="521" max="521" width="9.140625" style="2" customWidth="1"/>
    <col min="522" max="522" width="12.140625" style="2" customWidth="1"/>
    <col min="523" max="768" width="11.42578125" style="2"/>
    <col min="769" max="769" width="19.28515625" style="2" customWidth="1"/>
    <col min="770" max="770" width="5.28515625" style="2" customWidth="1"/>
    <col min="771" max="773" width="9.28515625" style="2" customWidth="1"/>
    <col min="774" max="774" width="2.140625" style="2" customWidth="1"/>
    <col min="775" max="775" width="23.140625" style="2" customWidth="1"/>
    <col min="776" max="776" width="9.28515625" style="2" customWidth="1"/>
    <col min="777" max="777" width="9.140625" style="2" customWidth="1"/>
    <col min="778" max="778" width="12.140625" style="2" customWidth="1"/>
    <col min="779" max="1024" width="11.42578125" style="2"/>
    <col min="1025" max="1025" width="19.28515625" style="2" customWidth="1"/>
    <col min="1026" max="1026" width="5.28515625" style="2" customWidth="1"/>
    <col min="1027" max="1029" width="9.28515625" style="2" customWidth="1"/>
    <col min="1030" max="1030" width="2.140625" style="2" customWidth="1"/>
    <col min="1031" max="1031" width="23.140625" style="2" customWidth="1"/>
    <col min="1032" max="1032" width="9.28515625" style="2" customWidth="1"/>
    <col min="1033" max="1033" width="9.140625" style="2" customWidth="1"/>
    <col min="1034" max="1034" width="12.140625" style="2" customWidth="1"/>
    <col min="1035" max="1280" width="11.42578125" style="2"/>
    <col min="1281" max="1281" width="19.28515625" style="2" customWidth="1"/>
    <col min="1282" max="1282" width="5.28515625" style="2" customWidth="1"/>
    <col min="1283" max="1285" width="9.28515625" style="2" customWidth="1"/>
    <col min="1286" max="1286" width="2.140625" style="2" customWidth="1"/>
    <col min="1287" max="1287" width="23.140625" style="2" customWidth="1"/>
    <col min="1288" max="1288" width="9.28515625" style="2" customWidth="1"/>
    <col min="1289" max="1289" width="9.140625" style="2" customWidth="1"/>
    <col min="1290" max="1290" width="12.140625" style="2" customWidth="1"/>
    <col min="1291" max="1536" width="11.42578125" style="2"/>
    <col min="1537" max="1537" width="19.28515625" style="2" customWidth="1"/>
    <col min="1538" max="1538" width="5.28515625" style="2" customWidth="1"/>
    <col min="1539" max="1541" width="9.28515625" style="2" customWidth="1"/>
    <col min="1542" max="1542" width="2.140625" style="2" customWidth="1"/>
    <col min="1543" max="1543" width="23.140625" style="2" customWidth="1"/>
    <col min="1544" max="1544" width="9.28515625" style="2" customWidth="1"/>
    <col min="1545" max="1545" width="9.140625" style="2" customWidth="1"/>
    <col min="1546" max="1546" width="12.140625" style="2" customWidth="1"/>
    <col min="1547" max="1792" width="11.42578125" style="2"/>
    <col min="1793" max="1793" width="19.28515625" style="2" customWidth="1"/>
    <col min="1794" max="1794" width="5.28515625" style="2" customWidth="1"/>
    <col min="1795" max="1797" width="9.28515625" style="2" customWidth="1"/>
    <col min="1798" max="1798" width="2.140625" style="2" customWidth="1"/>
    <col min="1799" max="1799" width="23.140625" style="2" customWidth="1"/>
    <col min="1800" max="1800" width="9.28515625" style="2" customWidth="1"/>
    <col min="1801" max="1801" width="9.140625" style="2" customWidth="1"/>
    <col min="1802" max="1802" width="12.140625" style="2" customWidth="1"/>
    <col min="1803" max="2048" width="11.42578125" style="2"/>
    <col min="2049" max="2049" width="19.28515625" style="2" customWidth="1"/>
    <col min="2050" max="2050" width="5.28515625" style="2" customWidth="1"/>
    <col min="2051" max="2053" width="9.28515625" style="2" customWidth="1"/>
    <col min="2054" max="2054" width="2.140625" style="2" customWidth="1"/>
    <col min="2055" max="2055" width="23.140625" style="2" customWidth="1"/>
    <col min="2056" max="2056" width="9.28515625" style="2" customWidth="1"/>
    <col min="2057" max="2057" width="9.140625" style="2" customWidth="1"/>
    <col min="2058" max="2058" width="12.140625" style="2" customWidth="1"/>
    <col min="2059" max="2304" width="11.42578125" style="2"/>
    <col min="2305" max="2305" width="19.28515625" style="2" customWidth="1"/>
    <col min="2306" max="2306" width="5.28515625" style="2" customWidth="1"/>
    <col min="2307" max="2309" width="9.28515625" style="2" customWidth="1"/>
    <col min="2310" max="2310" width="2.140625" style="2" customWidth="1"/>
    <col min="2311" max="2311" width="23.140625" style="2" customWidth="1"/>
    <col min="2312" max="2312" width="9.28515625" style="2" customWidth="1"/>
    <col min="2313" max="2313" width="9.140625" style="2" customWidth="1"/>
    <col min="2314" max="2314" width="12.140625" style="2" customWidth="1"/>
    <col min="2315" max="2560" width="11.42578125" style="2"/>
    <col min="2561" max="2561" width="19.28515625" style="2" customWidth="1"/>
    <col min="2562" max="2562" width="5.28515625" style="2" customWidth="1"/>
    <col min="2563" max="2565" width="9.28515625" style="2" customWidth="1"/>
    <col min="2566" max="2566" width="2.140625" style="2" customWidth="1"/>
    <col min="2567" max="2567" width="23.140625" style="2" customWidth="1"/>
    <col min="2568" max="2568" width="9.28515625" style="2" customWidth="1"/>
    <col min="2569" max="2569" width="9.140625" style="2" customWidth="1"/>
    <col min="2570" max="2570" width="12.140625" style="2" customWidth="1"/>
    <col min="2571" max="2816" width="11.42578125" style="2"/>
    <col min="2817" max="2817" width="19.28515625" style="2" customWidth="1"/>
    <col min="2818" max="2818" width="5.28515625" style="2" customWidth="1"/>
    <col min="2819" max="2821" width="9.28515625" style="2" customWidth="1"/>
    <col min="2822" max="2822" width="2.140625" style="2" customWidth="1"/>
    <col min="2823" max="2823" width="23.140625" style="2" customWidth="1"/>
    <col min="2824" max="2824" width="9.28515625" style="2" customWidth="1"/>
    <col min="2825" max="2825" width="9.140625" style="2" customWidth="1"/>
    <col min="2826" max="2826" width="12.140625" style="2" customWidth="1"/>
    <col min="2827" max="3072" width="11.42578125" style="2"/>
    <col min="3073" max="3073" width="19.28515625" style="2" customWidth="1"/>
    <col min="3074" max="3074" width="5.28515625" style="2" customWidth="1"/>
    <col min="3075" max="3077" width="9.28515625" style="2" customWidth="1"/>
    <col min="3078" max="3078" width="2.140625" style="2" customWidth="1"/>
    <col min="3079" max="3079" width="23.140625" style="2" customWidth="1"/>
    <col min="3080" max="3080" width="9.28515625" style="2" customWidth="1"/>
    <col min="3081" max="3081" width="9.140625" style="2" customWidth="1"/>
    <col min="3082" max="3082" width="12.140625" style="2" customWidth="1"/>
    <col min="3083" max="3328" width="11.42578125" style="2"/>
    <col min="3329" max="3329" width="19.28515625" style="2" customWidth="1"/>
    <col min="3330" max="3330" width="5.28515625" style="2" customWidth="1"/>
    <col min="3331" max="3333" width="9.28515625" style="2" customWidth="1"/>
    <col min="3334" max="3334" width="2.140625" style="2" customWidth="1"/>
    <col min="3335" max="3335" width="23.140625" style="2" customWidth="1"/>
    <col min="3336" max="3336" width="9.28515625" style="2" customWidth="1"/>
    <col min="3337" max="3337" width="9.140625" style="2" customWidth="1"/>
    <col min="3338" max="3338" width="12.140625" style="2" customWidth="1"/>
    <col min="3339" max="3584" width="11.42578125" style="2"/>
    <col min="3585" max="3585" width="19.28515625" style="2" customWidth="1"/>
    <col min="3586" max="3586" width="5.28515625" style="2" customWidth="1"/>
    <col min="3587" max="3589" width="9.28515625" style="2" customWidth="1"/>
    <col min="3590" max="3590" width="2.140625" style="2" customWidth="1"/>
    <col min="3591" max="3591" width="23.140625" style="2" customWidth="1"/>
    <col min="3592" max="3592" width="9.28515625" style="2" customWidth="1"/>
    <col min="3593" max="3593" width="9.140625" style="2" customWidth="1"/>
    <col min="3594" max="3594" width="12.140625" style="2" customWidth="1"/>
    <col min="3595" max="3840" width="11.42578125" style="2"/>
    <col min="3841" max="3841" width="19.28515625" style="2" customWidth="1"/>
    <col min="3842" max="3842" width="5.28515625" style="2" customWidth="1"/>
    <col min="3843" max="3845" width="9.28515625" style="2" customWidth="1"/>
    <col min="3846" max="3846" width="2.140625" style="2" customWidth="1"/>
    <col min="3847" max="3847" width="23.140625" style="2" customWidth="1"/>
    <col min="3848" max="3848" width="9.28515625" style="2" customWidth="1"/>
    <col min="3849" max="3849" width="9.140625" style="2" customWidth="1"/>
    <col min="3850" max="3850" width="12.140625" style="2" customWidth="1"/>
    <col min="3851" max="4096" width="11.42578125" style="2"/>
    <col min="4097" max="4097" width="19.28515625" style="2" customWidth="1"/>
    <col min="4098" max="4098" width="5.28515625" style="2" customWidth="1"/>
    <col min="4099" max="4101" width="9.28515625" style="2" customWidth="1"/>
    <col min="4102" max="4102" width="2.140625" style="2" customWidth="1"/>
    <col min="4103" max="4103" width="23.140625" style="2" customWidth="1"/>
    <col min="4104" max="4104" width="9.28515625" style="2" customWidth="1"/>
    <col min="4105" max="4105" width="9.140625" style="2" customWidth="1"/>
    <col min="4106" max="4106" width="12.140625" style="2" customWidth="1"/>
    <col min="4107" max="4352" width="11.42578125" style="2"/>
    <col min="4353" max="4353" width="19.28515625" style="2" customWidth="1"/>
    <col min="4354" max="4354" width="5.28515625" style="2" customWidth="1"/>
    <col min="4355" max="4357" width="9.28515625" style="2" customWidth="1"/>
    <col min="4358" max="4358" width="2.140625" style="2" customWidth="1"/>
    <col min="4359" max="4359" width="23.140625" style="2" customWidth="1"/>
    <col min="4360" max="4360" width="9.28515625" style="2" customWidth="1"/>
    <col min="4361" max="4361" width="9.140625" style="2" customWidth="1"/>
    <col min="4362" max="4362" width="12.140625" style="2" customWidth="1"/>
    <col min="4363" max="4608" width="11.42578125" style="2"/>
    <col min="4609" max="4609" width="19.28515625" style="2" customWidth="1"/>
    <col min="4610" max="4610" width="5.28515625" style="2" customWidth="1"/>
    <col min="4611" max="4613" width="9.28515625" style="2" customWidth="1"/>
    <col min="4614" max="4614" width="2.140625" style="2" customWidth="1"/>
    <col min="4615" max="4615" width="23.140625" style="2" customWidth="1"/>
    <col min="4616" max="4616" width="9.28515625" style="2" customWidth="1"/>
    <col min="4617" max="4617" width="9.140625" style="2" customWidth="1"/>
    <col min="4618" max="4618" width="12.140625" style="2" customWidth="1"/>
    <col min="4619" max="4864" width="11.42578125" style="2"/>
    <col min="4865" max="4865" width="19.28515625" style="2" customWidth="1"/>
    <col min="4866" max="4866" width="5.28515625" style="2" customWidth="1"/>
    <col min="4867" max="4869" width="9.28515625" style="2" customWidth="1"/>
    <col min="4870" max="4870" width="2.140625" style="2" customWidth="1"/>
    <col min="4871" max="4871" width="23.140625" style="2" customWidth="1"/>
    <col min="4872" max="4872" width="9.28515625" style="2" customWidth="1"/>
    <col min="4873" max="4873" width="9.140625" style="2" customWidth="1"/>
    <col min="4874" max="4874" width="12.140625" style="2" customWidth="1"/>
    <col min="4875" max="5120" width="11.42578125" style="2"/>
    <col min="5121" max="5121" width="19.28515625" style="2" customWidth="1"/>
    <col min="5122" max="5122" width="5.28515625" style="2" customWidth="1"/>
    <col min="5123" max="5125" width="9.28515625" style="2" customWidth="1"/>
    <col min="5126" max="5126" width="2.140625" style="2" customWidth="1"/>
    <col min="5127" max="5127" width="23.140625" style="2" customWidth="1"/>
    <col min="5128" max="5128" width="9.28515625" style="2" customWidth="1"/>
    <col min="5129" max="5129" width="9.140625" style="2" customWidth="1"/>
    <col min="5130" max="5130" width="12.140625" style="2" customWidth="1"/>
    <col min="5131" max="5376" width="11.42578125" style="2"/>
    <col min="5377" max="5377" width="19.28515625" style="2" customWidth="1"/>
    <col min="5378" max="5378" width="5.28515625" style="2" customWidth="1"/>
    <col min="5379" max="5381" width="9.28515625" style="2" customWidth="1"/>
    <col min="5382" max="5382" width="2.140625" style="2" customWidth="1"/>
    <col min="5383" max="5383" width="23.140625" style="2" customWidth="1"/>
    <col min="5384" max="5384" width="9.28515625" style="2" customWidth="1"/>
    <col min="5385" max="5385" width="9.140625" style="2" customWidth="1"/>
    <col min="5386" max="5386" width="12.140625" style="2" customWidth="1"/>
    <col min="5387" max="5632" width="11.42578125" style="2"/>
    <col min="5633" max="5633" width="19.28515625" style="2" customWidth="1"/>
    <col min="5634" max="5634" width="5.28515625" style="2" customWidth="1"/>
    <col min="5635" max="5637" width="9.28515625" style="2" customWidth="1"/>
    <col min="5638" max="5638" width="2.140625" style="2" customWidth="1"/>
    <col min="5639" max="5639" width="23.140625" style="2" customWidth="1"/>
    <col min="5640" max="5640" width="9.28515625" style="2" customWidth="1"/>
    <col min="5641" max="5641" width="9.140625" style="2" customWidth="1"/>
    <col min="5642" max="5642" width="12.140625" style="2" customWidth="1"/>
    <col min="5643" max="5888" width="11.42578125" style="2"/>
    <col min="5889" max="5889" width="19.28515625" style="2" customWidth="1"/>
    <col min="5890" max="5890" width="5.28515625" style="2" customWidth="1"/>
    <col min="5891" max="5893" width="9.28515625" style="2" customWidth="1"/>
    <col min="5894" max="5894" width="2.140625" style="2" customWidth="1"/>
    <col min="5895" max="5895" width="23.140625" style="2" customWidth="1"/>
    <col min="5896" max="5896" width="9.28515625" style="2" customWidth="1"/>
    <col min="5897" max="5897" width="9.140625" style="2" customWidth="1"/>
    <col min="5898" max="5898" width="12.140625" style="2" customWidth="1"/>
    <col min="5899" max="6144" width="11.42578125" style="2"/>
    <col min="6145" max="6145" width="19.28515625" style="2" customWidth="1"/>
    <col min="6146" max="6146" width="5.28515625" style="2" customWidth="1"/>
    <col min="6147" max="6149" width="9.28515625" style="2" customWidth="1"/>
    <col min="6150" max="6150" width="2.140625" style="2" customWidth="1"/>
    <col min="6151" max="6151" width="23.140625" style="2" customWidth="1"/>
    <col min="6152" max="6152" width="9.28515625" style="2" customWidth="1"/>
    <col min="6153" max="6153" width="9.140625" style="2" customWidth="1"/>
    <col min="6154" max="6154" width="12.140625" style="2" customWidth="1"/>
    <col min="6155" max="6400" width="11.42578125" style="2"/>
    <col min="6401" max="6401" width="19.28515625" style="2" customWidth="1"/>
    <col min="6402" max="6402" width="5.28515625" style="2" customWidth="1"/>
    <col min="6403" max="6405" width="9.28515625" style="2" customWidth="1"/>
    <col min="6406" max="6406" width="2.140625" style="2" customWidth="1"/>
    <col min="6407" max="6407" width="23.140625" style="2" customWidth="1"/>
    <col min="6408" max="6408" width="9.28515625" style="2" customWidth="1"/>
    <col min="6409" max="6409" width="9.140625" style="2" customWidth="1"/>
    <col min="6410" max="6410" width="12.140625" style="2" customWidth="1"/>
    <col min="6411" max="6656" width="11.42578125" style="2"/>
    <col min="6657" max="6657" width="19.28515625" style="2" customWidth="1"/>
    <col min="6658" max="6658" width="5.28515625" style="2" customWidth="1"/>
    <col min="6659" max="6661" width="9.28515625" style="2" customWidth="1"/>
    <col min="6662" max="6662" width="2.140625" style="2" customWidth="1"/>
    <col min="6663" max="6663" width="23.140625" style="2" customWidth="1"/>
    <col min="6664" max="6664" width="9.28515625" style="2" customWidth="1"/>
    <col min="6665" max="6665" width="9.140625" style="2" customWidth="1"/>
    <col min="6666" max="6666" width="12.140625" style="2" customWidth="1"/>
    <col min="6667" max="6912" width="11.42578125" style="2"/>
    <col min="6913" max="6913" width="19.28515625" style="2" customWidth="1"/>
    <col min="6914" max="6914" width="5.28515625" style="2" customWidth="1"/>
    <col min="6915" max="6917" width="9.28515625" style="2" customWidth="1"/>
    <col min="6918" max="6918" width="2.140625" style="2" customWidth="1"/>
    <col min="6919" max="6919" width="23.140625" style="2" customWidth="1"/>
    <col min="6920" max="6920" width="9.28515625" style="2" customWidth="1"/>
    <col min="6921" max="6921" width="9.140625" style="2" customWidth="1"/>
    <col min="6922" max="6922" width="12.140625" style="2" customWidth="1"/>
    <col min="6923" max="7168" width="11.42578125" style="2"/>
    <col min="7169" max="7169" width="19.28515625" style="2" customWidth="1"/>
    <col min="7170" max="7170" width="5.28515625" style="2" customWidth="1"/>
    <col min="7171" max="7173" width="9.28515625" style="2" customWidth="1"/>
    <col min="7174" max="7174" width="2.140625" style="2" customWidth="1"/>
    <col min="7175" max="7175" width="23.140625" style="2" customWidth="1"/>
    <col min="7176" max="7176" width="9.28515625" style="2" customWidth="1"/>
    <col min="7177" max="7177" width="9.140625" style="2" customWidth="1"/>
    <col min="7178" max="7178" width="12.140625" style="2" customWidth="1"/>
    <col min="7179" max="7424" width="11.42578125" style="2"/>
    <col min="7425" max="7425" width="19.28515625" style="2" customWidth="1"/>
    <col min="7426" max="7426" width="5.28515625" style="2" customWidth="1"/>
    <col min="7427" max="7429" width="9.28515625" style="2" customWidth="1"/>
    <col min="7430" max="7430" width="2.140625" style="2" customWidth="1"/>
    <col min="7431" max="7431" width="23.140625" style="2" customWidth="1"/>
    <col min="7432" max="7432" width="9.28515625" style="2" customWidth="1"/>
    <col min="7433" max="7433" width="9.140625" style="2" customWidth="1"/>
    <col min="7434" max="7434" width="12.140625" style="2" customWidth="1"/>
    <col min="7435" max="7680" width="11.42578125" style="2"/>
    <col min="7681" max="7681" width="19.28515625" style="2" customWidth="1"/>
    <col min="7682" max="7682" width="5.28515625" style="2" customWidth="1"/>
    <col min="7683" max="7685" width="9.28515625" style="2" customWidth="1"/>
    <col min="7686" max="7686" width="2.140625" style="2" customWidth="1"/>
    <col min="7687" max="7687" width="23.140625" style="2" customWidth="1"/>
    <col min="7688" max="7688" width="9.28515625" style="2" customWidth="1"/>
    <col min="7689" max="7689" width="9.140625" style="2" customWidth="1"/>
    <col min="7690" max="7690" width="12.140625" style="2" customWidth="1"/>
    <col min="7691" max="7936" width="11.42578125" style="2"/>
    <col min="7937" max="7937" width="19.28515625" style="2" customWidth="1"/>
    <col min="7938" max="7938" width="5.28515625" style="2" customWidth="1"/>
    <col min="7939" max="7941" width="9.28515625" style="2" customWidth="1"/>
    <col min="7942" max="7942" width="2.140625" style="2" customWidth="1"/>
    <col min="7943" max="7943" width="23.140625" style="2" customWidth="1"/>
    <col min="7944" max="7944" width="9.28515625" style="2" customWidth="1"/>
    <col min="7945" max="7945" width="9.140625" style="2" customWidth="1"/>
    <col min="7946" max="7946" width="12.140625" style="2" customWidth="1"/>
    <col min="7947" max="8192" width="11.42578125" style="2"/>
    <col min="8193" max="8193" width="19.28515625" style="2" customWidth="1"/>
    <col min="8194" max="8194" width="5.28515625" style="2" customWidth="1"/>
    <col min="8195" max="8197" width="9.28515625" style="2" customWidth="1"/>
    <col min="8198" max="8198" width="2.140625" style="2" customWidth="1"/>
    <col min="8199" max="8199" width="23.140625" style="2" customWidth="1"/>
    <col min="8200" max="8200" width="9.28515625" style="2" customWidth="1"/>
    <col min="8201" max="8201" width="9.140625" style="2" customWidth="1"/>
    <col min="8202" max="8202" width="12.140625" style="2" customWidth="1"/>
    <col min="8203" max="8448" width="11.42578125" style="2"/>
    <col min="8449" max="8449" width="19.28515625" style="2" customWidth="1"/>
    <col min="8450" max="8450" width="5.28515625" style="2" customWidth="1"/>
    <col min="8451" max="8453" width="9.28515625" style="2" customWidth="1"/>
    <col min="8454" max="8454" width="2.140625" style="2" customWidth="1"/>
    <col min="8455" max="8455" width="23.140625" style="2" customWidth="1"/>
    <col min="8456" max="8456" width="9.28515625" style="2" customWidth="1"/>
    <col min="8457" max="8457" width="9.140625" style="2" customWidth="1"/>
    <col min="8458" max="8458" width="12.140625" style="2" customWidth="1"/>
    <col min="8459" max="8704" width="11.42578125" style="2"/>
    <col min="8705" max="8705" width="19.28515625" style="2" customWidth="1"/>
    <col min="8706" max="8706" width="5.28515625" style="2" customWidth="1"/>
    <col min="8707" max="8709" width="9.28515625" style="2" customWidth="1"/>
    <col min="8710" max="8710" width="2.140625" style="2" customWidth="1"/>
    <col min="8711" max="8711" width="23.140625" style="2" customWidth="1"/>
    <col min="8712" max="8712" width="9.28515625" style="2" customWidth="1"/>
    <col min="8713" max="8713" width="9.140625" style="2" customWidth="1"/>
    <col min="8714" max="8714" width="12.140625" style="2" customWidth="1"/>
    <col min="8715" max="8960" width="11.42578125" style="2"/>
    <col min="8961" max="8961" width="19.28515625" style="2" customWidth="1"/>
    <col min="8962" max="8962" width="5.28515625" style="2" customWidth="1"/>
    <col min="8963" max="8965" width="9.28515625" style="2" customWidth="1"/>
    <col min="8966" max="8966" width="2.140625" style="2" customWidth="1"/>
    <col min="8967" max="8967" width="23.140625" style="2" customWidth="1"/>
    <col min="8968" max="8968" width="9.28515625" style="2" customWidth="1"/>
    <col min="8969" max="8969" width="9.140625" style="2" customWidth="1"/>
    <col min="8970" max="8970" width="12.140625" style="2" customWidth="1"/>
    <col min="8971" max="9216" width="11.42578125" style="2"/>
    <col min="9217" max="9217" width="19.28515625" style="2" customWidth="1"/>
    <col min="9218" max="9218" width="5.28515625" style="2" customWidth="1"/>
    <col min="9219" max="9221" width="9.28515625" style="2" customWidth="1"/>
    <col min="9222" max="9222" width="2.140625" style="2" customWidth="1"/>
    <col min="9223" max="9223" width="23.140625" style="2" customWidth="1"/>
    <col min="9224" max="9224" width="9.28515625" style="2" customWidth="1"/>
    <col min="9225" max="9225" width="9.140625" style="2" customWidth="1"/>
    <col min="9226" max="9226" width="12.140625" style="2" customWidth="1"/>
    <col min="9227" max="9472" width="11.42578125" style="2"/>
    <col min="9473" max="9473" width="19.28515625" style="2" customWidth="1"/>
    <col min="9474" max="9474" width="5.28515625" style="2" customWidth="1"/>
    <col min="9475" max="9477" width="9.28515625" style="2" customWidth="1"/>
    <col min="9478" max="9478" width="2.140625" style="2" customWidth="1"/>
    <col min="9479" max="9479" width="23.140625" style="2" customWidth="1"/>
    <col min="9480" max="9480" width="9.28515625" style="2" customWidth="1"/>
    <col min="9481" max="9481" width="9.140625" style="2" customWidth="1"/>
    <col min="9482" max="9482" width="12.140625" style="2" customWidth="1"/>
    <col min="9483" max="9728" width="11.42578125" style="2"/>
    <col min="9729" max="9729" width="19.28515625" style="2" customWidth="1"/>
    <col min="9730" max="9730" width="5.28515625" style="2" customWidth="1"/>
    <col min="9731" max="9733" width="9.28515625" style="2" customWidth="1"/>
    <col min="9734" max="9734" width="2.140625" style="2" customWidth="1"/>
    <col min="9735" max="9735" width="23.140625" style="2" customWidth="1"/>
    <col min="9736" max="9736" width="9.28515625" style="2" customWidth="1"/>
    <col min="9737" max="9737" width="9.140625" style="2" customWidth="1"/>
    <col min="9738" max="9738" width="12.140625" style="2" customWidth="1"/>
    <col min="9739" max="9984" width="11.42578125" style="2"/>
    <col min="9985" max="9985" width="19.28515625" style="2" customWidth="1"/>
    <col min="9986" max="9986" width="5.28515625" style="2" customWidth="1"/>
    <col min="9987" max="9989" width="9.28515625" style="2" customWidth="1"/>
    <col min="9990" max="9990" width="2.140625" style="2" customWidth="1"/>
    <col min="9991" max="9991" width="23.140625" style="2" customWidth="1"/>
    <col min="9992" max="9992" width="9.28515625" style="2" customWidth="1"/>
    <col min="9993" max="9993" width="9.140625" style="2" customWidth="1"/>
    <col min="9994" max="9994" width="12.140625" style="2" customWidth="1"/>
    <col min="9995" max="10240" width="11.42578125" style="2"/>
    <col min="10241" max="10241" width="19.28515625" style="2" customWidth="1"/>
    <col min="10242" max="10242" width="5.28515625" style="2" customWidth="1"/>
    <col min="10243" max="10245" width="9.28515625" style="2" customWidth="1"/>
    <col min="10246" max="10246" width="2.140625" style="2" customWidth="1"/>
    <col min="10247" max="10247" width="23.140625" style="2" customWidth="1"/>
    <col min="10248" max="10248" width="9.28515625" style="2" customWidth="1"/>
    <col min="10249" max="10249" width="9.140625" style="2" customWidth="1"/>
    <col min="10250" max="10250" width="12.140625" style="2" customWidth="1"/>
    <col min="10251" max="10496" width="11.42578125" style="2"/>
    <col min="10497" max="10497" width="19.28515625" style="2" customWidth="1"/>
    <col min="10498" max="10498" width="5.28515625" style="2" customWidth="1"/>
    <col min="10499" max="10501" width="9.28515625" style="2" customWidth="1"/>
    <col min="10502" max="10502" width="2.140625" style="2" customWidth="1"/>
    <col min="10503" max="10503" width="23.140625" style="2" customWidth="1"/>
    <col min="10504" max="10504" width="9.28515625" style="2" customWidth="1"/>
    <col min="10505" max="10505" width="9.140625" style="2" customWidth="1"/>
    <col min="10506" max="10506" width="12.140625" style="2" customWidth="1"/>
    <col min="10507" max="10752" width="11.42578125" style="2"/>
    <col min="10753" max="10753" width="19.28515625" style="2" customWidth="1"/>
    <col min="10754" max="10754" width="5.28515625" style="2" customWidth="1"/>
    <col min="10755" max="10757" width="9.28515625" style="2" customWidth="1"/>
    <col min="10758" max="10758" width="2.140625" style="2" customWidth="1"/>
    <col min="10759" max="10759" width="23.140625" style="2" customWidth="1"/>
    <col min="10760" max="10760" width="9.28515625" style="2" customWidth="1"/>
    <col min="10761" max="10761" width="9.140625" style="2" customWidth="1"/>
    <col min="10762" max="10762" width="12.140625" style="2" customWidth="1"/>
    <col min="10763" max="11008" width="11.42578125" style="2"/>
    <col min="11009" max="11009" width="19.28515625" style="2" customWidth="1"/>
    <col min="11010" max="11010" width="5.28515625" style="2" customWidth="1"/>
    <col min="11011" max="11013" width="9.28515625" style="2" customWidth="1"/>
    <col min="11014" max="11014" width="2.140625" style="2" customWidth="1"/>
    <col min="11015" max="11015" width="23.140625" style="2" customWidth="1"/>
    <col min="11016" max="11016" width="9.28515625" style="2" customWidth="1"/>
    <col min="11017" max="11017" width="9.140625" style="2" customWidth="1"/>
    <col min="11018" max="11018" width="12.140625" style="2" customWidth="1"/>
    <col min="11019" max="11264" width="11.42578125" style="2"/>
    <col min="11265" max="11265" width="19.28515625" style="2" customWidth="1"/>
    <col min="11266" max="11266" width="5.28515625" style="2" customWidth="1"/>
    <col min="11267" max="11269" width="9.28515625" style="2" customWidth="1"/>
    <col min="11270" max="11270" width="2.140625" style="2" customWidth="1"/>
    <col min="11271" max="11271" width="23.140625" style="2" customWidth="1"/>
    <col min="11272" max="11272" width="9.28515625" style="2" customWidth="1"/>
    <col min="11273" max="11273" width="9.140625" style="2" customWidth="1"/>
    <col min="11274" max="11274" width="12.140625" style="2" customWidth="1"/>
    <col min="11275" max="11520" width="11.42578125" style="2"/>
    <col min="11521" max="11521" width="19.28515625" style="2" customWidth="1"/>
    <col min="11522" max="11522" width="5.28515625" style="2" customWidth="1"/>
    <col min="11523" max="11525" width="9.28515625" style="2" customWidth="1"/>
    <col min="11526" max="11526" width="2.140625" style="2" customWidth="1"/>
    <col min="11527" max="11527" width="23.140625" style="2" customWidth="1"/>
    <col min="11528" max="11528" width="9.28515625" style="2" customWidth="1"/>
    <col min="11529" max="11529" width="9.140625" style="2" customWidth="1"/>
    <col min="11530" max="11530" width="12.140625" style="2" customWidth="1"/>
    <col min="11531" max="11776" width="11.42578125" style="2"/>
    <col min="11777" max="11777" width="19.28515625" style="2" customWidth="1"/>
    <col min="11778" max="11778" width="5.28515625" style="2" customWidth="1"/>
    <col min="11779" max="11781" width="9.28515625" style="2" customWidth="1"/>
    <col min="11782" max="11782" width="2.140625" style="2" customWidth="1"/>
    <col min="11783" max="11783" width="23.140625" style="2" customWidth="1"/>
    <col min="11784" max="11784" width="9.28515625" style="2" customWidth="1"/>
    <col min="11785" max="11785" width="9.140625" style="2" customWidth="1"/>
    <col min="11786" max="11786" width="12.140625" style="2" customWidth="1"/>
    <col min="11787" max="12032" width="11.42578125" style="2"/>
    <col min="12033" max="12033" width="19.28515625" style="2" customWidth="1"/>
    <col min="12034" max="12034" width="5.28515625" style="2" customWidth="1"/>
    <col min="12035" max="12037" width="9.28515625" style="2" customWidth="1"/>
    <col min="12038" max="12038" width="2.140625" style="2" customWidth="1"/>
    <col min="12039" max="12039" width="23.140625" style="2" customWidth="1"/>
    <col min="12040" max="12040" width="9.28515625" style="2" customWidth="1"/>
    <col min="12041" max="12041" width="9.140625" style="2" customWidth="1"/>
    <col min="12042" max="12042" width="12.140625" style="2" customWidth="1"/>
    <col min="12043" max="12288" width="11.42578125" style="2"/>
    <col min="12289" max="12289" width="19.28515625" style="2" customWidth="1"/>
    <col min="12290" max="12290" width="5.28515625" style="2" customWidth="1"/>
    <col min="12291" max="12293" width="9.28515625" style="2" customWidth="1"/>
    <col min="12294" max="12294" width="2.140625" style="2" customWidth="1"/>
    <col min="12295" max="12295" width="23.140625" style="2" customWidth="1"/>
    <col min="12296" max="12296" width="9.28515625" style="2" customWidth="1"/>
    <col min="12297" max="12297" width="9.140625" style="2" customWidth="1"/>
    <col min="12298" max="12298" width="12.140625" style="2" customWidth="1"/>
    <col min="12299" max="12544" width="11.42578125" style="2"/>
    <col min="12545" max="12545" width="19.28515625" style="2" customWidth="1"/>
    <col min="12546" max="12546" width="5.28515625" style="2" customWidth="1"/>
    <col min="12547" max="12549" width="9.28515625" style="2" customWidth="1"/>
    <col min="12550" max="12550" width="2.140625" style="2" customWidth="1"/>
    <col min="12551" max="12551" width="23.140625" style="2" customWidth="1"/>
    <col min="12552" max="12552" width="9.28515625" style="2" customWidth="1"/>
    <col min="12553" max="12553" width="9.140625" style="2" customWidth="1"/>
    <col min="12554" max="12554" width="12.140625" style="2" customWidth="1"/>
    <col min="12555" max="12800" width="11.42578125" style="2"/>
    <col min="12801" max="12801" width="19.28515625" style="2" customWidth="1"/>
    <col min="12802" max="12802" width="5.28515625" style="2" customWidth="1"/>
    <col min="12803" max="12805" width="9.28515625" style="2" customWidth="1"/>
    <col min="12806" max="12806" width="2.140625" style="2" customWidth="1"/>
    <col min="12807" max="12807" width="23.140625" style="2" customWidth="1"/>
    <col min="12808" max="12808" width="9.28515625" style="2" customWidth="1"/>
    <col min="12809" max="12809" width="9.140625" style="2" customWidth="1"/>
    <col min="12810" max="12810" width="12.140625" style="2" customWidth="1"/>
    <col min="12811" max="13056" width="11.42578125" style="2"/>
    <col min="13057" max="13057" width="19.28515625" style="2" customWidth="1"/>
    <col min="13058" max="13058" width="5.28515625" style="2" customWidth="1"/>
    <col min="13059" max="13061" width="9.28515625" style="2" customWidth="1"/>
    <col min="13062" max="13062" width="2.140625" style="2" customWidth="1"/>
    <col min="13063" max="13063" width="23.140625" style="2" customWidth="1"/>
    <col min="13064" max="13064" width="9.28515625" style="2" customWidth="1"/>
    <col min="13065" max="13065" width="9.140625" style="2" customWidth="1"/>
    <col min="13066" max="13066" width="12.140625" style="2" customWidth="1"/>
    <col min="13067" max="13312" width="11.42578125" style="2"/>
    <col min="13313" max="13313" width="19.28515625" style="2" customWidth="1"/>
    <col min="13314" max="13314" width="5.28515625" style="2" customWidth="1"/>
    <col min="13315" max="13317" width="9.28515625" style="2" customWidth="1"/>
    <col min="13318" max="13318" width="2.140625" style="2" customWidth="1"/>
    <col min="13319" max="13319" width="23.140625" style="2" customWidth="1"/>
    <col min="13320" max="13320" width="9.28515625" style="2" customWidth="1"/>
    <col min="13321" max="13321" width="9.140625" style="2" customWidth="1"/>
    <col min="13322" max="13322" width="12.140625" style="2" customWidth="1"/>
    <col min="13323" max="13568" width="11.42578125" style="2"/>
    <col min="13569" max="13569" width="19.28515625" style="2" customWidth="1"/>
    <col min="13570" max="13570" width="5.28515625" style="2" customWidth="1"/>
    <col min="13571" max="13573" width="9.28515625" style="2" customWidth="1"/>
    <col min="13574" max="13574" width="2.140625" style="2" customWidth="1"/>
    <col min="13575" max="13575" width="23.140625" style="2" customWidth="1"/>
    <col min="13576" max="13576" width="9.28515625" style="2" customWidth="1"/>
    <col min="13577" max="13577" width="9.140625" style="2" customWidth="1"/>
    <col min="13578" max="13578" width="12.140625" style="2" customWidth="1"/>
    <col min="13579" max="13824" width="11.42578125" style="2"/>
    <col min="13825" max="13825" width="19.28515625" style="2" customWidth="1"/>
    <col min="13826" max="13826" width="5.28515625" style="2" customWidth="1"/>
    <col min="13827" max="13829" width="9.28515625" style="2" customWidth="1"/>
    <col min="13830" max="13830" width="2.140625" style="2" customWidth="1"/>
    <col min="13831" max="13831" width="23.140625" style="2" customWidth="1"/>
    <col min="13832" max="13832" width="9.28515625" style="2" customWidth="1"/>
    <col min="13833" max="13833" width="9.140625" style="2" customWidth="1"/>
    <col min="13834" max="13834" width="12.140625" style="2" customWidth="1"/>
    <col min="13835" max="14080" width="11.42578125" style="2"/>
    <col min="14081" max="14081" width="19.28515625" style="2" customWidth="1"/>
    <col min="14082" max="14082" width="5.28515625" style="2" customWidth="1"/>
    <col min="14083" max="14085" width="9.28515625" style="2" customWidth="1"/>
    <col min="14086" max="14086" width="2.140625" style="2" customWidth="1"/>
    <col min="14087" max="14087" width="23.140625" style="2" customWidth="1"/>
    <col min="14088" max="14088" width="9.28515625" style="2" customWidth="1"/>
    <col min="14089" max="14089" width="9.140625" style="2" customWidth="1"/>
    <col min="14090" max="14090" width="12.140625" style="2" customWidth="1"/>
    <col min="14091" max="14336" width="11.42578125" style="2"/>
    <col min="14337" max="14337" width="19.28515625" style="2" customWidth="1"/>
    <col min="14338" max="14338" width="5.28515625" style="2" customWidth="1"/>
    <col min="14339" max="14341" width="9.28515625" style="2" customWidth="1"/>
    <col min="14342" max="14342" width="2.140625" style="2" customWidth="1"/>
    <col min="14343" max="14343" width="23.140625" style="2" customWidth="1"/>
    <col min="14344" max="14344" width="9.28515625" style="2" customWidth="1"/>
    <col min="14345" max="14345" width="9.140625" style="2" customWidth="1"/>
    <col min="14346" max="14346" width="12.140625" style="2" customWidth="1"/>
    <col min="14347" max="14592" width="11.42578125" style="2"/>
    <col min="14593" max="14593" width="19.28515625" style="2" customWidth="1"/>
    <col min="14594" max="14594" width="5.28515625" style="2" customWidth="1"/>
    <col min="14595" max="14597" width="9.28515625" style="2" customWidth="1"/>
    <col min="14598" max="14598" width="2.140625" style="2" customWidth="1"/>
    <col min="14599" max="14599" width="23.140625" style="2" customWidth="1"/>
    <col min="14600" max="14600" width="9.28515625" style="2" customWidth="1"/>
    <col min="14601" max="14601" width="9.140625" style="2" customWidth="1"/>
    <col min="14602" max="14602" width="12.140625" style="2" customWidth="1"/>
    <col min="14603" max="14848" width="11.42578125" style="2"/>
    <col min="14849" max="14849" width="19.28515625" style="2" customWidth="1"/>
    <col min="14850" max="14850" width="5.28515625" style="2" customWidth="1"/>
    <col min="14851" max="14853" width="9.28515625" style="2" customWidth="1"/>
    <col min="14854" max="14854" width="2.140625" style="2" customWidth="1"/>
    <col min="14855" max="14855" width="23.140625" style="2" customWidth="1"/>
    <col min="14856" max="14856" width="9.28515625" style="2" customWidth="1"/>
    <col min="14857" max="14857" width="9.140625" style="2" customWidth="1"/>
    <col min="14858" max="14858" width="12.140625" style="2" customWidth="1"/>
    <col min="14859" max="15104" width="11.42578125" style="2"/>
    <col min="15105" max="15105" width="19.28515625" style="2" customWidth="1"/>
    <col min="15106" max="15106" width="5.28515625" style="2" customWidth="1"/>
    <col min="15107" max="15109" width="9.28515625" style="2" customWidth="1"/>
    <col min="15110" max="15110" width="2.140625" style="2" customWidth="1"/>
    <col min="15111" max="15111" width="23.140625" style="2" customWidth="1"/>
    <col min="15112" max="15112" width="9.28515625" style="2" customWidth="1"/>
    <col min="15113" max="15113" width="9.140625" style="2" customWidth="1"/>
    <col min="15114" max="15114" width="12.140625" style="2" customWidth="1"/>
    <col min="15115" max="15360" width="11.42578125" style="2"/>
    <col min="15361" max="15361" width="19.28515625" style="2" customWidth="1"/>
    <col min="15362" max="15362" width="5.28515625" style="2" customWidth="1"/>
    <col min="15363" max="15365" width="9.28515625" style="2" customWidth="1"/>
    <col min="15366" max="15366" width="2.140625" style="2" customWidth="1"/>
    <col min="15367" max="15367" width="23.140625" style="2" customWidth="1"/>
    <col min="15368" max="15368" width="9.28515625" style="2" customWidth="1"/>
    <col min="15369" max="15369" width="9.140625" style="2" customWidth="1"/>
    <col min="15370" max="15370" width="12.140625" style="2" customWidth="1"/>
    <col min="15371" max="15616" width="11.42578125" style="2"/>
    <col min="15617" max="15617" width="19.28515625" style="2" customWidth="1"/>
    <col min="15618" max="15618" width="5.28515625" style="2" customWidth="1"/>
    <col min="15619" max="15621" width="9.28515625" style="2" customWidth="1"/>
    <col min="15622" max="15622" width="2.140625" style="2" customWidth="1"/>
    <col min="15623" max="15623" width="23.140625" style="2" customWidth="1"/>
    <col min="15624" max="15624" width="9.28515625" style="2" customWidth="1"/>
    <col min="15625" max="15625" width="9.140625" style="2" customWidth="1"/>
    <col min="15626" max="15626" width="12.140625" style="2" customWidth="1"/>
    <col min="15627" max="15872" width="11.42578125" style="2"/>
    <col min="15873" max="15873" width="19.28515625" style="2" customWidth="1"/>
    <col min="15874" max="15874" width="5.28515625" style="2" customWidth="1"/>
    <col min="15875" max="15877" width="9.28515625" style="2" customWidth="1"/>
    <col min="15878" max="15878" width="2.140625" style="2" customWidth="1"/>
    <col min="15879" max="15879" width="23.140625" style="2" customWidth="1"/>
    <col min="15880" max="15880" width="9.28515625" style="2" customWidth="1"/>
    <col min="15881" max="15881" width="9.140625" style="2" customWidth="1"/>
    <col min="15882" max="15882" width="12.140625" style="2" customWidth="1"/>
    <col min="15883" max="16128" width="11.42578125" style="2"/>
    <col min="16129" max="16129" width="19.28515625" style="2" customWidth="1"/>
    <col min="16130" max="16130" width="5.28515625" style="2" customWidth="1"/>
    <col min="16131" max="16133" width="9.28515625" style="2" customWidth="1"/>
    <col min="16134" max="16134" width="2.140625" style="2" customWidth="1"/>
    <col min="16135" max="16135" width="23.140625" style="2" customWidth="1"/>
    <col min="16136" max="16136" width="9.28515625" style="2" customWidth="1"/>
    <col min="16137" max="16137" width="9.140625" style="2" customWidth="1"/>
    <col min="16138" max="16138" width="12.140625" style="2" customWidth="1"/>
    <col min="16139" max="16384" width="11.42578125" style="2"/>
  </cols>
  <sheetData>
    <row r="1" spans="1:14" ht="20.100000000000001" customHeight="1" x14ac:dyDescent="0.25">
      <c r="B1" s="353" t="s">
        <v>0</v>
      </c>
      <c r="C1" s="354"/>
      <c r="D1" s="354"/>
      <c r="E1" s="354"/>
      <c r="F1" s="354"/>
      <c r="G1" s="354"/>
      <c r="H1" s="354"/>
      <c r="I1" s="354"/>
      <c r="J1" s="354"/>
      <c r="K1" s="291"/>
      <c r="L1" s="291"/>
      <c r="M1" s="291"/>
      <c r="N1" s="291"/>
    </row>
    <row r="2" spans="1:14" ht="20.100000000000001" customHeight="1" x14ac:dyDescent="0.25">
      <c r="B2" s="355"/>
      <c r="C2" s="355"/>
      <c r="D2" s="355"/>
      <c r="E2" s="355"/>
      <c r="F2" s="355"/>
      <c r="G2" s="355"/>
      <c r="H2" s="355"/>
      <c r="I2" s="355"/>
      <c r="J2" s="355"/>
      <c r="K2" s="291"/>
      <c r="L2" s="291"/>
      <c r="M2" s="291"/>
      <c r="N2" s="291"/>
    </row>
    <row r="3" spans="1:14" s="3" customFormat="1" ht="15.6" customHeight="1" thickBot="1" x14ac:dyDescent="0.3">
      <c r="B3" s="4" t="s">
        <v>1</v>
      </c>
      <c r="C3" s="356"/>
      <c r="D3" s="356"/>
      <c r="E3" s="356"/>
      <c r="F3" s="356"/>
      <c r="G3" s="4" t="s">
        <v>2</v>
      </c>
      <c r="H3" s="317">
        <v>45292</v>
      </c>
      <c r="I3" s="4" t="s">
        <v>3</v>
      </c>
      <c r="J3" s="317">
        <v>45657</v>
      </c>
      <c r="K3" s="292"/>
      <c r="L3" s="292"/>
      <c r="M3" s="292"/>
      <c r="N3" s="292"/>
    </row>
    <row r="4" spans="1:14" ht="18.600000000000001" customHeight="1" thickTop="1" thickBot="1" x14ac:dyDescent="0.3">
      <c r="K4" s="291"/>
      <c r="L4" s="291"/>
      <c r="M4" s="291"/>
      <c r="N4" s="291"/>
    </row>
    <row r="5" spans="1:14" ht="47.25" customHeight="1" thickBot="1" x14ac:dyDescent="0.3">
      <c r="A5" s="2"/>
      <c r="B5" s="6" t="s">
        <v>4</v>
      </c>
      <c r="C5" s="7"/>
      <c r="D5" s="8" t="s">
        <v>5</v>
      </c>
      <c r="E5" s="8" t="s">
        <v>6</v>
      </c>
      <c r="F5" s="288" t="s">
        <v>210</v>
      </c>
      <c r="G5" s="6" t="s">
        <v>7</v>
      </c>
      <c r="H5" s="8" t="s">
        <v>8</v>
      </c>
      <c r="I5" s="8" t="s">
        <v>9</v>
      </c>
      <c r="J5" s="8" t="s">
        <v>210</v>
      </c>
      <c r="K5" s="291"/>
      <c r="L5" s="291"/>
      <c r="M5" s="291"/>
      <c r="N5" s="291"/>
    </row>
    <row r="6" spans="1:14" ht="24" customHeight="1" x14ac:dyDescent="0.25">
      <c r="A6" s="2"/>
      <c r="B6" s="357" t="s">
        <v>10</v>
      </c>
      <c r="C6" s="358"/>
      <c r="D6" s="358"/>
      <c r="E6" s="358"/>
      <c r="F6" s="358"/>
      <c r="G6" s="359" t="s">
        <v>11</v>
      </c>
      <c r="H6" s="359"/>
      <c r="I6" s="359"/>
      <c r="J6" s="359"/>
      <c r="K6" s="291"/>
      <c r="L6" s="291"/>
      <c r="M6" s="291"/>
      <c r="N6" s="291"/>
    </row>
    <row r="7" spans="1:14" ht="13.15" customHeight="1" x14ac:dyDescent="0.25">
      <c r="B7" s="9"/>
      <c r="C7" s="10" t="s">
        <v>12</v>
      </c>
      <c r="D7" s="11"/>
      <c r="E7" s="12"/>
      <c r="F7" s="12"/>
      <c r="G7" s="13" t="s">
        <v>13</v>
      </c>
      <c r="H7" s="14"/>
      <c r="I7" s="14"/>
      <c r="J7" s="15">
        <f>I7-H7</f>
        <v>0</v>
      </c>
      <c r="K7" s="293"/>
      <c r="L7" s="291"/>
      <c r="M7" s="291"/>
      <c r="N7" s="291"/>
    </row>
    <row r="8" spans="1:14" ht="13.15" customHeight="1" x14ac:dyDescent="0.25">
      <c r="B8" s="16" t="s">
        <v>14</v>
      </c>
      <c r="C8" s="17"/>
      <c r="D8" s="18" t="s">
        <v>15</v>
      </c>
      <c r="E8" s="19"/>
      <c r="F8" s="19"/>
      <c r="G8" s="20" t="s">
        <v>16</v>
      </c>
      <c r="H8" s="14"/>
      <c r="I8" s="14"/>
      <c r="J8" s="15">
        <f t="shared" ref="J8:J10" si="0">I8-H8</f>
        <v>0</v>
      </c>
      <c r="K8" s="293"/>
      <c r="L8" s="291"/>
      <c r="M8" s="291"/>
      <c r="N8" s="291"/>
    </row>
    <row r="9" spans="1:14" ht="13.15" customHeight="1" x14ac:dyDescent="0.25">
      <c r="A9" s="21">
        <v>64</v>
      </c>
      <c r="B9" s="22" t="s">
        <v>17</v>
      </c>
      <c r="C9" s="23"/>
      <c r="D9" s="24"/>
      <c r="E9" s="24"/>
      <c r="F9" s="311">
        <f>E9-D9</f>
        <v>0</v>
      </c>
      <c r="G9" s="25" t="s">
        <v>18</v>
      </c>
      <c r="H9" s="14"/>
      <c r="I9" s="14"/>
      <c r="J9" s="15">
        <f t="shared" si="0"/>
        <v>0</v>
      </c>
      <c r="K9" s="293"/>
      <c r="L9" s="291"/>
      <c r="M9" s="291"/>
      <c r="N9" s="291"/>
    </row>
    <row r="10" spans="1:14" ht="13.15" customHeight="1" x14ac:dyDescent="0.25">
      <c r="A10" s="26">
        <v>64</v>
      </c>
      <c r="B10" s="27" t="s">
        <v>19</v>
      </c>
      <c r="C10" s="23"/>
      <c r="D10" s="24"/>
      <c r="E10" s="24"/>
      <c r="F10" s="311">
        <f t="shared" ref="F10:F12" si="1">E10-D10</f>
        <v>0</v>
      </c>
      <c r="G10" s="28" t="s">
        <v>20</v>
      </c>
      <c r="H10" s="14"/>
      <c r="I10" s="14"/>
      <c r="J10" s="15">
        <f t="shared" si="0"/>
        <v>0</v>
      </c>
      <c r="K10" s="293"/>
      <c r="L10" s="291"/>
      <c r="M10" s="291"/>
      <c r="N10" s="291"/>
    </row>
    <row r="11" spans="1:14" ht="13.15" customHeight="1" x14ac:dyDescent="0.25">
      <c r="A11" s="26">
        <v>64</v>
      </c>
      <c r="B11" s="27" t="s">
        <v>21</v>
      </c>
      <c r="C11" s="23"/>
      <c r="D11" s="24"/>
      <c r="E11" s="24"/>
      <c r="F11" s="311">
        <f t="shared" si="1"/>
        <v>0</v>
      </c>
      <c r="G11" s="360" t="s">
        <v>22</v>
      </c>
      <c r="H11" s="360"/>
      <c r="I11" s="360"/>
      <c r="J11" s="360"/>
      <c r="K11" s="293"/>
      <c r="L11" s="291"/>
      <c r="M11" s="291"/>
      <c r="N11" s="291"/>
    </row>
    <row r="12" spans="1:14" ht="13.15" customHeight="1" x14ac:dyDescent="0.25">
      <c r="A12" s="26">
        <v>64</v>
      </c>
      <c r="B12" s="27" t="s">
        <v>23</v>
      </c>
      <c r="C12" s="29"/>
      <c r="D12" s="24"/>
      <c r="E12" s="24"/>
      <c r="F12" s="311">
        <f t="shared" si="1"/>
        <v>0</v>
      </c>
      <c r="G12" s="20" t="s">
        <v>24</v>
      </c>
      <c r="H12" s="30"/>
      <c r="I12" s="30"/>
      <c r="J12" s="31">
        <f>I12-H12</f>
        <v>0</v>
      </c>
      <c r="K12" s="293"/>
      <c r="L12" s="291"/>
      <c r="M12" s="291"/>
      <c r="N12" s="291"/>
    </row>
    <row r="13" spans="1:14" ht="13.15" customHeight="1" x14ac:dyDescent="0.25">
      <c r="A13" s="26">
        <v>64</v>
      </c>
      <c r="B13" s="27" t="s">
        <v>25</v>
      </c>
      <c r="C13" s="361"/>
      <c r="D13" s="363"/>
      <c r="E13" s="363"/>
      <c r="F13" s="365">
        <f>E13-D13</f>
        <v>0</v>
      </c>
      <c r="G13" s="13" t="s">
        <v>26</v>
      </c>
      <c r="H13" s="14"/>
      <c r="I13" s="14"/>
      <c r="J13" s="31">
        <f>I13-H13</f>
        <v>0</v>
      </c>
      <c r="K13" s="293"/>
      <c r="L13" s="291"/>
      <c r="M13" s="291"/>
      <c r="N13" s="291"/>
    </row>
    <row r="14" spans="1:14" ht="13.15" customHeight="1" x14ac:dyDescent="0.25">
      <c r="A14" s="26"/>
      <c r="B14" s="27" t="s">
        <v>27</v>
      </c>
      <c r="C14" s="362"/>
      <c r="D14" s="364"/>
      <c r="E14" s="364"/>
      <c r="F14" s="366"/>
      <c r="G14" s="13" t="s">
        <v>28</v>
      </c>
      <c r="H14" s="14"/>
      <c r="I14" s="14"/>
      <c r="J14" s="31">
        <f>I14-H14</f>
        <v>0</v>
      </c>
      <c r="K14" s="293"/>
      <c r="L14" s="291"/>
      <c r="M14" s="291"/>
      <c r="N14" s="291"/>
    </row>
    <row r="15" spans="1:14" ht="14.25" customHeight="1" x14ac:dyDescent="0.25">
      <c r="A15" s="26">
        <v>62</v>
      </c>
      <c r="B15" s="367" t="s">
        <v>29</v>
      </c>
      <c r="C15" s="367"/>
      <c r="D15" s="24"/>
      <c r="E15" s="24"/>
      <c r="F15" s="311">
        <f>E15-D15</f>
        <v>0</v>
      </c>
      <c r="G15" s="28" t="s">
        <v>20</v>
      </c>
      <c r="H15" s="14"/>
      <c r="I15" s="14"/>
      <c r="J15" s="31">
        <f>I15-H15</f>
        <v>0</v>
      </c>
      <c r="K15" s="293"/>
      <c r="L15" s="291"/>
      <c r="M15" s="291"/>
      <c r="N15" s="291"/>
    </row>
    <row r="16" spans="1:14" ht="13.15" customHeight="1" x14ac:dyDescent="0.25">
      <c r="A16" s="26">
        <v>64</v>
      </c>
      <c r="B16" s="27" t="s">
        <v>30</v>
      </c>
      <c r="C16" s="27"/>
      <c r="D16" s="24"/>
      <c r="E16" s="24"/>
      <c r="F16" s="311">
        <f t="shared" ref="F16:F20" si="2">E16-D16</f>
        <v>0</v>
      </c>
      <c r="G16" s="350" t="s">
        <v>31</v>
      </c>
      <c r="H16" s="351"/>
      <c r="I16" s="351"/>
      <c r="J16" s="352"/>
      <c r="K16" s="293"/>
      <c r="L16" s="291"/>
      <c r="M16" s="291"/>
      <c r="N16" s="291"/>
    </row>
    <row r="17" spans="1:14" ht="13.15" customHeight="1" x14ac:dyDescent="0.25">
      <c r="A17" s="26"/>
      <c r="B17" s="340" t="s">
        <v>32</v>
      </c>
      <c r="C17" s="341"/>
      <c r="D17" s="24"/>
      <c r="E17" s="24"/>
      <c r="F17" s="311">
        <f t="shared" si="2"/>
        <v>0</v>
      </c>
      <c r="G17" s="32" t="s">
        <v>33</v>
      </c>
      <c r="H17" s="33">
        <f>SUM(H18+H19+H20)</f>
        <v>0</v>
      </c>
      <c r="I17" s="33">
        <f>SUM(I18+I19+I20)</f>
        <v>0</v>
      </c>
      <c r="J17" s="31">
        <f t="shared" ref="J17:J39" si="3">I17-H17</f>
        <v>0</v>
      </c>
      <c r="K17" s="342"/>
      <c r="L17" s="343"/>
      <c r="M17" s="343"/>
      <c r="N17" s="291"/>
    </row>
    <row r="18" spans="1:14" ht="13.15" customHeight="1" x14ac:dyDescent="0.2">
      <c r="A18" s="34"/>
      <c r="B18" s="344" t="s">
        <v>34</v>
      </c>
      <c r="C18" s="345"/>
      <c r="D18" s="35"/>
      <c r="E18" s="36"/>
      <c r="F18" s="311">
        <f t="shared" si="2"/>
        <v>0</v>
      </c>
      <c r="G18" s="37" t="s">
        <v>35</v>
      </c>
      <c r="H18" s="38"/>
      <c r="I18" s="38"/>
      <c r="J18" s="31">
        <f t="shared" si="3"/>
        <v>0</v>
      </c>
      <c r="K18" s="342"/>
      <c r="L18" s="294"/>
      <c r="M18" s="294"/>
      <c r="N18" s="291"/>
    </row>
    <row r="19" spans="1:14" ht="13.15" customHeight="1" x14ac:dyDescent="0.2">
      <c r="A19" s="39"/>
      <c r="B19" s="346" t="s">
        <v>36</v>
      </c>
      <c r="C19" s="347"/>
      <c r="D19" s="35"/>
      <c r="E19" s="36"/>
      <c r="F19" s="311">
        <f t="shared" si="2"/>
        <v>0</v>
      </c>
      <c r="G19" s="37" t="s">
        <v>37</v>
      </c>
      <c r="H19" s="38"/>
      <c r="I19" s="38"/>
      <c r="J19" s="31">
        <f t="shared" si="3"/>
        <v>0</v>
      </c>
      <c r="K19" s="342"/>
      <c r="L19" s="294"/>
      <c r="M19" s="294"/>
      <c r="N19" s="291"/>
    </row>
    <row r="20" spans="1:14" ht="13.15" customHeight="1" x14ac:dyDescent="0.25">
      <c r="A20" s="26"/>
      <c r="B20" s="348" t="s">
        <v>38</v>
      </c>
      <c r="C20" s="349"/>
      <c r="D20" s="40">
        <f>SUM(D9:D19)</f>
        <v>0</v>
      </c>
      <c r="E20" s="40">
        <f>SUM(E9:E19)</f>
        <v>0</v>
      </c>
      <c r="F20" s="311">
        <f t="shared" si="2"/>
        <v>0</v>
      </c>
      <c r="G20" s="37" t="s">
        <v>20</v>
      </c>
      <c r="H20" s="38"/>
      <c r="I20" s="38"/>
      <c r="J20" s="31">
        <f t="shared" si="3"/>
        <v>0</v>
      </c>
      <c r="K20" s="342"/>
      <c r="L20" s="294"/>
      <c r="M20" s="294"/>
      <c r="N20" s="291"/>
    </row>
    <row r="21" spans="1:14" ht="13.15" customHeight="1" x14ac:dyDescent="0.25">
      <c r="A21" s="26"/>
      <c r="B21" s="330" t="s">
        <v>39</v>
      </c>
      <c r="C21" s="330"/>
      <c r="D21" s="330"/>
      <c r="E21" s="330"/>
      <c r="F21" s="330"/>
      <c r="G21" s="41" t="s">
        <v>40</v>
      </c>
      <c r="H21" s="42">
        <f>H22+H23+H24+H25</f>
        <v>0</v>
      </c>
      <c r="I21" s="42">
        <f>I22+I23+H24+I25</f>
        <v>0</v>
      </c>
      <c r="J21" s="31">
        <f t="shared" si="3"/>
        <v>0</v>
      </c>
      <c r="K21" s="342"/>
      <c r="L21" s="295"/>
      <c r="M21" s="295"/>
      <c r="N21" s="291"/>
    </row>
    <row r="22" spans="1:14" ht="13.15" customHeight="1" x14ac:dyDescent="0.25">
      <c r="A22" s="26">
        <v>61</v>
      </c>
      <c r="B22" s="43" t="s">
        <v>41</v>
      </c>
      <c r="C22" s="44"/>
      <c r="D22" s="24"/>
      <c r="E22" s="24"/>
      <c r="F22" s="289">
        <f>E22-D22</f>
        <v>0</v>
      </c>
      <c r="G22" s="45" t="s">
        <v>42</v>
      </c>
      <c r="H22" s="14"/>
      <c r="I22" s="14"/>
      <c r="J22" s="31">
        <f t="shared" si="3"/>
        <v>0</v>
      </c>
      <c r="K22" s="296"/>
      <c r="L22" s="297"/>
      <c r="M22" s="298"/>
      <c r="N22" s="291"/>
    </row>
    <row r="23" spans="1:14" s="47" customFormat="1" ht="15" customHeight="1" x14ac:dyDescent="0.2">
      <c r="A23" s="26"/>
      <c r="B23" s="43" t="s">
        <v>43</v>
      </c>
      <c r="C23" s="44"/>
      <c r="D23" s="24"/>
      <c r="E23" s="24"/>
      <c r="F23" s="289">
        <f t="shared" ref="F23:F29" si="4">E23-D23</f>
        <v>0</v>
      </c>
      <c r="G23" s="46" t="s">
        <v>44</v>
      </c>
      <c r="H23" s="14"/>
      <c r="I23" s="39"/>
      <c r="J23" s="31">
        <f t="shared" si="3"/>
        <v>0</v>
      </c>
      <c r="K23" s="293"/>
      <c r="L23" s="299"/>
      <c r="M23" s="298"/>
      <c r="N23" s="300"/>
    </row>
    <row r="24" spans="1:14" s="47" customFormat="1" ht="15" customHeight="1" x14ac:dyDescent="0.2">
      <c r="A24" s="26">
        <v>61</v>
      </c>
      <c r="B24" s="43" t="s">
        <v>45</v>
      </c>
      <c r="C24" s="44"/>
      <c r="D24" s="24"/>
      <c r="E24" s="24"/>
      <c r="F24" s="289">
        <f t="shared" si="4"/>
        <v>0</v>
      </c>
      <c r="G24" s="46" t="s">
        <v>20</v>
      </c>
      <c r="H24" s="14"/>
      <c r="I24" s="39"/>
      <c r="J24" s="31">
        <f t="shared" si="3"/>
        <v>0</v>
      </c>
      <c r="K24" s="293"/>
      <c r="L24" s="299"/>
      <c r="M24" s="298"/>
      <c r="N24" s="300"/>
    </row>
    <row r="25" spans="1:14" s="47" customFormat="1" ht="16.149999999999999" customHeight="1" x14ac:dyDescent="0.2">
      <c r="A25" s="26">
        <v>65</v>
      </c>
      <c r="B25" s="43" t="s">
        <v>46</v>
      </c>
      <c r="C25" s="44"/>
      <c r="D25" s="24"/>
      <c r="E25" s="24"/>
      <c r="F25" s="289">
        <f t="shared" si="4"/>
        <v>0</v>
      </c>
      <c r="G25" s="48" t="s">
        <v>47</v>
      </c>
      <c r="H25" s="14"/>
      <c r="I25" s="39"/>
      <c r="J25" s="31">
        <f t="shared" si="3"/>
        <v>0</v>
      </c>
      <c r="K25" s="293"/>
      <c r="L25" s="299"/>
      <c r="M25" s="329"/>
      <c r="N25" s="300"/>
    </row>
    <row r="26" spans="1:14" ht="13.15" customHeight="1" x14ac:dyDescent="0.25">
      <c r="A26" s="26">
        <v>62</v>
      </c>
      <c r="B26" s="43" t="s">
        <v>48</v>
      </c>
      <c r="C26" s="44"/>
      <c r="D26" s="24"/>
      <c r="E26" s="24"/>
      <c r="F26" s="289">
        <f t="shared" si="4"/>
        <v>0</v>
      </c>
      <c r="G26" s="49" t="s">
        <v>49</v>
      </c>
      <c r="H26" s="42">
        <f>H27+H28</f>
        <v>0</v>
      </c>
      <c r="I26" s="42">
        <f>I27+I28</f>
        <v>0</v>
      </c>
      <c r="J26" s="31">
        <f t="shared" si="3"/>
        <v>0</v>
      </c>
      <c r="K26" s="293"/>
      <c r="L26" s="299" t="s">
        <v>50</v>
      </c>
      <c r="M26" s="329"/>
      <c r="N26" s="291"/>
    </row>
    <row r="27" spans="1:14" ht="13.15" customHeight="1" x14ac:dyDescent="0.25">
      <c r="A27" s="26">
        <v>62</v>
      </c>
      <c r="B27" s="43" t="s">
        <v>51</v>
      </c>
      <c r="C27" s="44"/>
      <c r="D27" s="24"/>
      <c r="E27" s="24"/>
      <c r="F27" s="289">
        <f t="shared" si="4"/>
        <v>0</v>
      </c>
      <c r="G27" s="50" t="s">
        <v>52</v>
      </c>
      <c r="H27" s="14"/>
      <c r="I27" s="14"/>
      <c r="J27" s="31">
        <f t="shared" si="3"/>
        <v>0</v>
      </c>
      <c r="K27" s="293"/>
      <c r="L27" s="301"/>
      <c r="M27" s="302"/>
      <c r="N27" s="291"/>
    </row>
    <row r="28" spans="1:14" ht="13.15" customHeight="1" x14ac:dyDescent="0.25">
      <c r="A28" s="51"/>
      <c r="B28" s="322" t="s">
        <v>53</v>
      </c>
      <c r="C28" s="323"/>
      <c r="D28" s="24"/>
      <c r="E28" s="24"/>
      <c r="F28" s="289">
        <f t="shared" si="4"/>
        <v>0</v>
      </c>
      <c r="G28" s="52"/>
      <c r="H28" s="14"/>
      <c r="I28" s="14"/>
      <c r="J28" s="31">
        <f t="shared" si="3"/>
        <v>0</v>
      </c>
      <c r="K28" s="303"/>
      <c r="L28" s="298"/>
      <c r="M28" s="298"/>
      <c r="N28" s="291"/>
    </row>
    <row r="29" spans="1:14" ht="13.15" customHeight="1" x14ac:dyDescent="0.25">
      <c r="A29" s="53"/>
      <c r="B29" s="54" t="s">
        <v>54</v>
      </c>
      <c r="C29" s="55"/>
      <c r="D29" s="56">
        <f>SUM(D22:D28)</f>
        <v>0</v>
      </c>
      <c r="E29" s="56">
        <f>SUM(E22:E28)</f>
        <v>0</v>
      </c>
      <c r="F29" s="289">
        <f t="shared" si="4"/>
        <v>0</v>
      </c>
      <c r="G29" s="57" t="s">
        <v>37</v>
      </c>
      <c r="H29" s="42">
        <f>H30+H31</f>
        <v>0</v>
      </c>
      <c r="I29" s="42">
        <f>I30+I31</f>
        <v>0</v>
      </c>
      <c r="J29" s="31">
        <f t="shared" si="3"/>
        <v>0</v>
      </c>
      <c r="K29" s="303"/>
      <c r="L29" s="304"/>
      <c r="M29" s="298"/>
      <c r="N29" s="291"/>
    </row>
    <row r="30" spans="1:14" ht="13.15" customHeight="1" x14ac:dyDescent="0.25">
      <c r="A30" s="26"/>
      <c r="B30" s="330" t="s">
        <v>55</v>
      </c>
      <c r="C30" s="330"/>
      <c r="D30" s="330"/>
      <c r="E30" s="330"/>
      <c r="F30" s="330"/>
      <c r="G30" s="58" t="s">
        <v>56</v>
      </c>
      <c r="H30" s="14"/>
      <c r="I30" s="14"/>
      <c r="J30" s="31">
        <f t="shared" si="3"/>
        <v>0</v>
      </c>
      <c r="K30" s="303"/>
      <c r="L30" s="304"/>
      <c r="M30" s="298"/>
      <c r="N30" s="291"/>
    </row>
    <row r="31" spans="1:14" ht="13.15" customHeight="1" x14ac:dyDescent="0.25">
      <c r="A31" s="26"/>
      <c r="B31" s="43" t="s">
        <v>57</v>
      </c>
      <c r="C31" s="44"/>
      <c r="D31" s="24"/>
      <c r="E31" s="24"/>
      <c r="F31" s="289">
        <f>E31-D31</f>
        <v>0</v>
      </c>
      <c r="G31" s="58" t="s">
        <v>58</v>
      </c>
      <c r="H31" s="14"/>
      <c r="I31" s="14"/>
      <c r="J31" s="31">
        <f t="shared" si="3"/>
        <v>0</v>
      </c>
      <c r="K31" s="303"/>
      <c r="L31" s="304"/>
      <c r="M31" s="305"/>
      <c r="N31" s="291"/>
    </row>
    <row r="32" spans="1:14" ht="13.15" customHeight="1" x14ac:dyDescent="0.25">
      <c r="A32" s="26"/>
      <c r="B32" s="331" t="s">
        <v>59</v>
      </c>
      <c r="C32" s="332"/>
      <c r="D32" s="24"/>
      <c r="E32" s="24"/>
      <c r="F32" s="289">
        <f t="shared" ref="F32:F35" si="5">E32-D32</f>
        <v>0</v>
      </c>
      <c r="G32" s="41" t="s">
        <v>60</v>
      </c>
      <c r="H32" s="42">
        <f>H33+H34</f>
        <v>0</v>
      </c>
      <c r="I32" s="42">
        <f t="shared" ref="I32" si="6">I33+I34</f>
        <v>0</v>
      </c>
      <c r="J32" s="31">
        <f t="shared" si="3"/>
        <v>0</v>
      </c>
      <c r="K32" s="303"/>
      <c r="L32" s="306"/>
      <c r="M32" s="302"/>
      <c r="N32" s="291"/>
    </row>
    <row r="33" spans="1:14" ht="19.5" customHeight="1" x14ac:dyDescent="0.25">
      <c r="A33" s="26"/>
      <c r="B33" s="333" t="s">
        <v>61</v>
      </c>
      <c r="C33" s="334"/>
      <c r="D33" s="24"/>
      <c r="E33" s="24"/>
      <c r="F33" s="289">
        <f t="shared" si="5"/>
        <v>0</v>
      </c>
      <c r="G33" s="45" t="s">
        <v>62</v>
      </c>
      <c r="H33" s="14"/>
      <c r="I33" s="14"/>
      <c r="J33" s="31">
        <f t="shared" si="3"/>
        <v>0</v>
      </c>
      <c r="K33" s="303"/>
      <c r="L33" s="298"/>
      <c r="M33" s="305"/>
      <c r="N33" s="291"/>
    </row>
    <row r="34" spans="1:14" ht="21.75" customHeight="1" x14ac:dyDescent="0.25">
      <c r="A34" s="26"/>
      <c r="B34" s="322" t="s">
        <v>63</v>
      </c>
      <c r="C34" s="323"/>
      <c r="D34" s="24"/>
      <c r="E34" s="24"/>
      <c r="F34" s="289">
        <f t="shared" si="5"/>
        <v>0</v>
      </c>
      <c r="G34" s="48"/>
      <c r="H34" s="14"/>
      <c r="I34" s="14"/>
      <c r="J34" s="31">
        <f t="shared" si="3"/>
        <v>0</v>
      </c>
      <c r="K34" s="303"/>
      <c r="L34" s="304"/>
      <c r="M34" s="305"/>
      <c r="N34" s="291"/>
    </row>
    <row r="35" spans="1:14" ht="23.25" customHeight="1" thickBot="1" x14ac:dyDescent="0.3">
      <c r="A35" s="26"/>
      <c r="B35" s="59" t="s">
        <v>64</v>
      </c>
      <c r="C35" s="60"/>
      <c r="D35" s="61">
        <f>D31+D34</f>
        <v>0</v>
      </c>
      <c r="E35" s="61">
        <f>E31+E34</f>
        <v>0</v>
      </c>
      <c r="F35" s="289">
        <f t="shared" si="5"/>
        <v>0</v>
      </c>
      <c r="G35" s="41" t="s">
        <v>65</v>
      </c>
      <c r="H35" s="42">
        <f>H36+H37</f>
        <v>0</v>
      </c>
      <c r="I35" s="42">
        <f>I36+I37</f>
        <v>0</v>
      </c>
      <c r="J35" s="31">
        <f t="shared" si="3"/>
        <v>0</v>
      </c>
      <c r="K35" s="303"/>
      <c r="L35" s="306"/>
      <c r="M35" s="302"/>
      <c r="N35" s="291"/>
    </row>
    <row r="36" spans="1:14" ht="13.15" customHeight="1" thickBot="1" x14ac:dyDescent="0.3">
      <c r="A36" s="26"/>
      <c r="B36" s="62" t="s">
        <v>66</v>
      </c>
      <c r="C36" s="63"/>
      <c r="D36" s="64">
        <f>D20+D29+D35</f>
        <v>0</v>
      </c>
      <c r="E36" s="64">
        <f>E20+E29+E35</f>
        <v>0</v>
      </c>
      <c r="F36" s="290">
        <f>E36-D36</f>
        <v>0</v>
      </c>
      <c r="G36" s="46" t="s">
        <v>62</v>
      </c>
      <c r="H36" s="42"/>
      <c r="I36" s="42"/>
      <c r="J36" s="31">
        <f t="shared" si="3"/>
        <v>0</v>
      </c>
      <c r="K36" s="303"/>
      <c r="L36" s="335"/>
      <c r="M36" s="298"/>
      <c r="N36" s="291"/>
    </row>
    <row r="37" spans="1:14" ht="13.15" customHeight="1" thickTop="1" thickBot="1" x14ac:dyDescent="0.3">
      <c r="A37" s="26"/>
      <c r="B37" s="65"/>
      <c r="C37" s="65"/>
      <c r="D37" s="66"/>
      <c r="E37" s="66"/>
      <c r="F37" s="66"/>
      <c r="G37" s="46"/>
      <c r="H37" s="14"/>
      <c r="I37" s="14"/>
      <c r="J37" s="31">
        <f t="shared" si="3"/>
        <v>0</v>
      </c>
      <c r="K37" s="303"/>
      <c r="L37" s="335"/>
      <c r="M37" s="298"/>
      <c r="N37" s="291"/>
    </row>
    <row r="38" spans="1:14" ht="20.25" customHeight="1" x14ac:dyDescent="0.25">
      <c r="A38" s="26"/>
      <c r="B38" s="325" t="s">
        <v>67</v>
      </c>
      <c r="C38" s="325"/>
      <c r="D38" s="325"/>
      <c r="E38" s="325"/>
      <c r="F38" s="325"/>
      <c r="G38" s="32" t="s">
        <v>68</v>
      </c>
      <c r="H38" s="67"/>
      <c r="I38" s="14"/>
      <c r="J38" s="31">
        <f t="shared" si="3"/>
        <v>0</v>
      </c>
      <c r="K38" s="303"/>
      <c r="L38" s="335"/>
      <c r="M38" s="298"/>
      <c r="N38" s="291"/>
    </row>
    <row r="39" spans="1:14" ht="20.25" customHeight="1" thickBot="1" x14ac:dyDescent="0.3">
      <c r="A39" s="26">
        <v>64</v>
      </c>
      <c r="B39" s="43" t="s">
        <v>69</v>
      </c>
      <c r="C39" s="44"/>
      <c r="D39" s="24"/>
      <c r="E39" s="24"/>
      <c r="F39" s="289">
        <f>E39-D39</f>
        <v>0</v>
      </c>
      <c r="G39" s="68" t="s">
        <v>20</v>
      </c>
      <c r="H39" s="69"/>
      <c r="I39" s="69"/>
      <c r="J39" s="70">
        <f t="shared" si="3"/>
        <v>0</v>
      </c>
      <c r="K39" s="303"/>
      <c r="L39" s="335"/>
      <c r="M39" s="298"/>
      <c r="N39" s="291"/>
    </row>
    <row r="40" spans="1:14" ht="13.9" customHeight="1" thickBot="1" x14ac:dyDescent="0.3">
      <c r="A40" s="26" t="s">
        <v>70</v>
      </c>
      <c r="B40" s="43" t="s">
        <v>71</v>
      </c>
      <c r="C40" s="44"/>
      <c r="D40" s="24"/>
      <c r="E40" s="24"/>
      <c r="F40" s="289">
        <f t="shared" ref="F40:F43" si="7">E40-D40</f>
        <v>0</v>
      </c>
      <c r="G40" s="71" t="s">
        <v>72</v>
      </c>
      <c r="H40" s="64">
        <f>SUM(H7+H8+H9+H10+H12+H13+H14+H15+H17+H21+H26+H29+H32+H35+H38+H39)</f>
        <v>0</v>
      </c>
      <c r="I40" s="64">
        <f>SUM(I7+I8+I9+I10+I12+I13+I14+I15+I17+I21+I26+I29+I32+I35+I38+I39)</f>
        <v>0</v>
      </c>
      <c r="J40" s="64">
        <f>I40-H40</f>
        <v>0</v>
      </c>
      <c r="K40" s="303"/>
      <c r="L40" s="335"/>
      <c r="M40" s="298"/>
      <c r="N40" s="291"/>
    </row>
    <row r="41" spans="1:14" ht="13.15" customHeight="1" thickTop="1" thickBot="1" x14ac:dyDescent="0.3">
      <c r="A41" s="26"/>
      <c r="B41" s="43" t="s">
        <v>30</v>
      </c>
      <c r="C41" s="44"/>
      <c r="D41" s="24"/>
      <c r="E41" s="24"/>
      <c r="F41" s="289">
        <f t="shared" si="7"/>
        <v>0</v>
      </c>
      <c r="G41" s="46"/>
      <c r="H41" s="314"/>
      <c r="I41" s="314"/>
      <c r="J41" s="315"/>
      <c r="K41" s="303"/>
      <c r="L41" s="307"/>
      <c r="M41" s="298"/>
      <c r="N41" s="291"/>
    </row>
    <row r="42" spans="1:14" ht="13.15" customHeight="1" x14ac:dyDescent="0.25">
      <c r="A42" s="26"/>
      <c r="B42" s="331" t="s">
        <v>34</v>
      </c>
      <c r="C42" s="334"/>
      <c r="D42" s="24"/>
      <c r="E42" s="24"/>
      <c r="F42" s="289">
        <f t="shared" si="7"/>
        <v>0</v>
      </c>
      <c r="G42" s="336" t="s">
        <v>73</v>
      </c>
      <c r="H42" s="337"/>
      <c r="I42" s="337"/>
      <c r="J42" s="338"/>
      <c r="K42" s="303"/>
      <c r="L42" s="307"/>
      <c r="M42" s="302"/>
      <c r="N42" s="291"/>
    </row>
    <row r="43" spans="1:14" ht="13.15" customHeight="1" x14ac:dyDescent="0.25">
      <c r="A43" s="26"/>
      <c r="B43" s="43" t="s">
        <v>32</v>
      </c>
      <c r="C43" s="44"/>
      <c r="D43" s="24"/>
      <c r="E43" s="24"/>
      <c r="F43" s="289">
        <f t="shared" si="7"/>
        <v>0</v>
      </c>
      <c r="G43" s="41" t="s">
        <v>74</v>
      </c>
      <c r="H43" s="72"/>
      <c r="I43" s="72"/>
      <c r="J43" s="73">
        <f t="shared" ref="J43:J49" si="8">I43-H43</f>
        <v>0</v>
      </c>
      <c r="K43" s="303"/>
      <c r="L43" s="339"/>
      <c r="M43" s="305"/>
      <c r="N43" s="291"/>
    </row>
    <row r="44" spans="1:14" ht="13.15" customHeight="1" x14ac:dyDescent="0.25">
      <c r="A44" s="26"/>
      <c r="B44" s="74" t="s">
        <v>75</v>
      </c>
      <c r="C44" s="44"/>
      <c r="D44" s="24"/>
      <c r="E44" s="24"/>
      <c r="F44" s="289"/>
      <c r="G44" s="75" t="s">
        <v>76</v>
      </c>
      <c r="H44" s="76">
        <f>H43-H45</f>
        <v>0</v>
      </c>
      <c r="I44" s="76">
        <f>I43-I45</f>
        <v>0</v>
      </c>
      <c r="J44" s="73">
        <f t="shared" si="8"/>
        <v>0</v>
      </c>
      <c r="K44" s="303"/>
      <c r="L44" s="339"/>
      <c r="M44" s="305"/>
      <c r="N44" s="291"/>
    </row>
    <row r="45" spans="1:14" ht="13.15" customHeight="1" thickBot="1" x14ac:dyDescent="0.3">
      <c r="A45" s="26"/>
      <c r="B45" s="62" t="s">
        <v>77</v>
      </c>
      <c r="C45" s="63"/>
      <c r="D45" s="64">
        <f>SUM(D39:D44)</f>
        <v>0</v>
      </c>
      <c r="E45" s="64">
        <f>SUM(E39:E44)</f>
        <v>0</v>
      </c>
      <c r="F45" s="290">
        <f>E45-D45</f>
        <v>0</v>
      </c>
      <c r="G45" s="45" t="s">
        <v>78</v>
      </c>
      <c r="H45" s="77"/>
      <c r="I45" s="77"/>
      <c r="J45" s="73">
        <f t="shared" si="8"/>
        <v>0</v>
      </c>
      <c r="K45" s="303"/>
      <c r="L45" s="339"/>
      <c r="M45" s="302"/>
      <c r="N45" s="291"/>
    </row>
    <row r="46" spans="1:14" ht="13.15" customHeight="1" thickTop="1" thickBot="1" x14ac:dyDescent="0.3">
      <c r="A46" s="26"/>
      <c r="B46" s="65"/>
      <c r="C46" s="65"/>
      <c r="D46" s="66"/>
      <c r="E46" s="66"/>
      <c r="F46" s="66"/>
      <c r="G46" s="78" t="s">
        <v>79</v>
      </c>
      <c r="H46" s="14"/>
      <c r="I46" s="14"/>
      <c r="J46" s="73">
        <f t="shared" si="8"/>
        <v>0</v>
      </c>
      <c r="K46" s="308"/>
      <c r="L46" s="309"/>
      <c r="M46" s="305"/>
      <c r="N46" s="291"/>
    </row>
    <row r="47" spans="1:14" ht="13.15" customHeight="1" x14ac:dyDescent="0.25">
      <c r="A47" s="26"/>
      <c r="B47" s="325" t="s">
        <v>80</v>
      </c>
      <c r="C47" s="325"/>
      <c r="D47" s="325"/>
      <c r="E47" s="325"/>
      <c r="F47" s="325"/>
      <c r="G47" s="78" t="s">
        <v>211</v>
      </c>
      <c r="H47" s="78"/>
      <c r="I47" s="14"/>
      <c r="J47" s="73">
        <f t="shared" si="8"/>
        <v>0</v>
      </c>
      <c r="K47" s="303"/>
      <c r="L47" s="304"/>
      <c r="M47" s="305"/>
      <c r="N47" s="291"/>
    </row>
    <row r="48" spans="1:14" ht="13.15" customHeight="1" x14ac:dyDescent="0.25">
      <c r="A48" s="26"/>
      <c r="B48" s="43" t="s">
        <v>81</v>
      </c>
      <c r="C48" s="44"/>
      <c r="D48" s="24"/>
      <c r="E48" s="24"/>
      <c r="F48" s="289">
        <f>E48-D48</f>
        <v>0</v>
      </c>
      <c r="G48" s="79" t="s">
        <v>83</v>
      </c>
      <c r="H48" s="14"/>
      <c r="I48" s="14"/>
      <c r="J48" s="73">
        <f t="shared" si="8"/>
        <v>0</v>
      </c>
      <c r="K48" s="303"/>
      <c r="L48" s="306"/>
      <c r="M48" s="302"/>
      <c r="N48" s="291"/>
    </row>
    <row r="49" spans="1:14" ht="13.15" customHeight="1" thickBot="1" x14ac:dyDescent="0.3">
      <c r="A49" s="26"/>
      <c r="B49" s="320" t="s">
        <v>82</v>
      </c>
      <c r="C49" s="321"/>
      <c r="D49" s="24"/>
      <c r="E49" s="24"/>
      <c r="F49" s="289">
        <f t="shared" ref="F49:F52" si="9">E49-D49</f>
        <v>0</v>
      </c>
      <c r="G49" s="82" t="s">
        <v>85</v>
      </c>
      <c r="H49" s="80"/>
      <c r="I49" s="80"/>
      <c r="J49" s="81">
        <f t="shared" si="8"/>
        <v>0</v>
      </c>
      <c r="K49" s="303"/>
      <c r="L49" s="310"/>
      <c r="M49" s="305"/>
      <c r="N49" s="291"/>
    </row>
    <row r="50" spans="1:14" ht="13.15" customHeight="1" thickBot="1" x14ac:dyDescent="0.3">
      <c r="A50" s="26"/>
      <c r="B50" s="320" t="s">
        <v>84</v>
      </c>
      <c r="C50" s="321"/>
      <c r="D50" s="24"/>
      <c r="E50" s="24"/>
      <c r="F50" s="289">
        <f t="shared" si="9"/>
        <v>0</v>
      </c>
      <c r="G50" s="82"/>
      <c r="H50" s="83"/>
      <c r="I50" s="83"/>
      <c r="J50" s="84">
        <f>I50-H50</f>
        <v>0</v>
      </c>
      <c r="K50" s="303"/>
      <c r="L50" s="310"/>
      <c r="M50" s="305"/>
      <c r="N50" s="291"/>
    </row>
    <row r="51" spans="1:14" ht="13.15" customHeight="1" thickBot="1" x14ac:dyDescent="0.3">
      <c r="A51" s="26"/>
      <c r="B51" s="322" t="s">
        <v>75</v>
      </c>
      <c r="C51" s="323"/>
      <c r="D51" s="24"/>
      <c r="E51" s="24"/>
      <c r="F51" s="289">
        <f t="shared" si="9"/>
        <v>0</v>
      </c>
      <c r="G51" s="85" t="s">
        <v>77</v>
      </c>
      <c r="H51" s="86">
        <f>H43+H46+H47+H48+H49+H50</f>
        <v>0</v>
      </c>
      <c r="I51" s="86">
        <f>I43+I46+I47+I48+I49+I50</f>
        <v>0</v>
      </c>
      <c r="J51" s="86">
        <f>I51-H51</f>
        <v>0</v>
      </c>
      <c r="K51" s="291"/>
      <c r="L51" s="291"/>
      <c r="M51" s="291"/>
      <c r="N51" s="291"/>
    </row>
    <row r="52" spans="1:14" ht="13.15" customHeight="1" thickTop="1" thickBot="1" x14ac:dyDescent="0.3">
      <c r="A52" s="26"/>
      <c r="B52" s="62" t="s">
        <v>86</v>
      </c>
      <c r="C52" s="63"/>
      <c r="D52" s="64">
        <f>SUM(D48:D51)</f>
        <v>0</v>
      </c>
      <c r="E52" s="64">
        <f>SUM(E48:E51)</f>
        <v>0</v>
      </c>
      <c r="F52" s="289">
        <f t="shared" si="9"/>
        <v>0</v>
      </c>
      <c r="G52" s="46"/>
      <c r="H52" s="314"/>
      <c r="I52" s="314"/>
      <c r="J52" s="315"/>
      <c r="K52" s="291"/>
      <c r="L52" s="291"/>
      <c r="M52" s="291"/>
      <c r="N52" s="291"/>
    </row>
    <row r="53" spans="1:14" ht="14.45" customHeight="1" thickTop="1" thickBot="1" x14ac:dyDescent="0.3">
      <c r="A53" s="26"/>
      <c r="B53" s="87"/>
      <c r="C53" s="87"/>
      <c r="D53" s="88"/>
      <c r="E53" s="88"/>
      <c r="F53" s="88"/>
      <c r="G53" s="324" t="s">
        <v>80</v>
      </c>
      <c r="H53" s="325"/>
      <c r="I53" s="325"/>
      <c r="J53" s="326"/>
      <c r="K53" s="291"/>
      <c r="L53" s="291"/>
      <c r="M53" s="291"/>
      <c r="N53" s="291"/>
    </row>
    <row r="54" spans="1:14" ht="13.15" customHeight="1" thickTop="1" thickBot="1" x14ac:dyDescent="0.3">
      <c r="A54" s="26"/>
      <c r="B54" s="327" t="s">
        <v>87</v>
      </c>
      <c r="C54" s="328"/>
      <c r="D54" s="89">
        <f>D36+D45</f>
        <v>0</v>
      </c>
      <c r="E54" s="89">
        <f>E36+E45</f>
        <v>0</v>
      </c>
      <c r="F54" s="312">
        <f>F36+F45</f>
        <v>0</v>
      </c>
      <c r="G54" s="13" t="s">
        <v>81</v>
      </c>
      <c r="H54" s="14"/>
      <c r="I54" s="14"/>
      <c r="J54" s="31">
        <f>I54-H54</f>
        <v>0</v>
      </c>
      <c r="K54" s="291"/>
      <c r="L54" s="291"/>
      <c r="M54" s="291"/>
      <c r="N54" s="291"/>
    </row>
    <row r="55" spans="1:14" ht="13.15" customHeight="1" thickTop="1" x14ac:dyDescent="0.25">
      <c r="B55" s="90"/>
      <c r="C55" s="1"/>
      <c r="G55" s="13" t="s">
        <v>82</v>
      </c>
      <c r="H55" s="14"/>
      <c r="I55" s="14"/>
      <c r="J55" s="31">
        <f t="shared" ref="J55:J57" si="10">I55-H55</f>
        <v>0</v>
      </c>
      <c r="K55" s="291"/>
      <c r="L55" s="291"/>
      <c r="M55" s="291"/>
      <c r="N55" s="291"/>
    </row>
    <row r="56" spans="1:14" ht="13.15" customHeight="1" x14ac:dyDescent="0.25">
      <c r="G56" s="13" t="s">
        <v>84</v>
      </c>
      <c r="H56" s="14"/>
      <c r="I56" s="14"/>
      <c r="J56" s="31">
        <f t="shared" si="10"/>
        <v>0</v>
      </c>
      <c r="K56" s="291"/>
      <c r="L56" s="291"/>
      <c r="M56" s="291"/>
      <c r="N56" s="291"/>
    </row>
    <row r="57" spans="1:14" ht="13.15" customHeight="1" thickBot="1" x14ac:dyDescent="0.3">
      <c r="G57" s="91" t="s">
        <v>75</v>
      </c>
      <c r="H57" s="38"/>
      <c r="I57" s="38"/>
      <c r="J57" s="92">
        <f t="shared" si="10"/>
        <v>0</v>
      </c>
      <c r="K57" s="291"/>
      <c r="L57" s="291"/>
      <c r="M57" s="291"/>
      <c r="N57" s="291"/>
    </row>
    <row r="58" spans="1:14" ht="13.15" customHeight="1" thickBot="1" x14ac:dyDescent="0.3">
      <c r="G58" s="68" t="s">
        <v>86</v>
      </c>
      <c r="H58" s="316">
        <f>SUM(H54:H57)</f>
        <v>0</v>
      </c>
      <c r="I58" s="316">
        <f>SUM(I54:I57)</f>
        <v>0</v>
      </c>
      <c r="J58" s="316">
        <f>I58-H58</f>
        <v>0</v>
      </c>
      <c r="K58" s="291"/>
      <c r="L58" s="291"/>
      <c r="M58" s="291"/>
      <c r="N58" s="291"/>
    </row>
    <row r="59" spans="1:14" ht="13.15" customHeight="1" thickBot="1" x14ac:dyDescent="0.3">
      <c r="B59" s="93" t="s">
        <v>88</v>
      </c>
      <c r="G59" s="62"/>
      <c r="H59" s="313"/>
      <c r="I59" s="313"/>
      <c r="J59" s="314"/>
      <c r="K59" s="291"/>
      <c r="L59" s="291"/>
      <c r="M59" s="291"/>
      <c r="N59" s="291"/>
    </row>
    <row r="60" spans="1:14" ht="14.25" customHeight="1" thickTop="1" thickBot="1" x14ac:dyDescent="0.3">
      <c r="B60" s="94" t="s">
        <v>89</v>
      </c>
      <c r="G60" s="95" t="s">
        <v>87</v>
      </c>
      <c r="H60" s="89">
        <f>H40+H51</f>
        <v>0</v>
      </c>
      <c r="I60" s="89">
        <f>I40+I51</f>
        <v>0</v>
      </c>
      <c r="J60" s="316">
        <f>J40+J51</f>
        <v>0</v>
      </c>
      <c r="K60" s="291"/>
      <c r="L60" s="291"/>
      <c r="M60" s="291"/>
      <c r="N60" s="291"/>
    </row>
    <row r="61" spans="1:14" ht="13.15" customHeight="1" thickTop="1" x14ac:dyDescent="0.25">
      <c r="K61" s="291"/>
      <c r="L61" s="291"/>
      <c r="M61" s="291"/>
      <c r="N61" s="291"/>
    </row>
    <row r="62" spans="1:14" ht="15" customHeight="1" x14ac:dyDescent="0.25"/>
    <row r="63" spans="1:14" ht="15" customHeight="1" x14ac:dyDescent="0.25"/>
    <row r="64" spans="1:14" ht="15" customHeight="1" x14ac:dyDescent="0.25"/>
  </sheetData>
  <mergeCells count="36">
    <mergeCell ref="G16:J16"/>
    <mergeCell ref="B1:J1"/>
    <mergeCell ref="B2:J2"/>
    <mergeCell ref="C3:F3"/>
    <mergeCell ref="B6:F6"/>
    <mergeCell ref="G6:J6"/>
    <mergeCell ref="G11:J11"/>
    <mergeCell ref="C13:C14"/>
    <mergeCell ref="D13:D14"/>
    <mergeCell ref="E13:E14"/>
    <mergeCell ref="F13:F14"/>
    <mergeCell ref="B15:C15"/>
    <mergeCell ref="B17:C17"/>
    <mergeCell ref="K17:K21"/>
    <mergeCell ref="L17:M17"/>
    <mergeCell ref="B18:C18"/>
    <mergeCell ref="B19:C19"/>
    <mergeCell ref="B20:C20"/>
    <mergeCell ref="B21:F21"/>
    <mergeCell ref="B47:F47"/>
    <mergeCell ref="M25:M26"/>
    <mergeCell ref="B28:C28"/>
    <mergeCell ref="B30:F30"/>
    <mergeCell ref="B32:C32"/>
    <mergeCell ref="B33:C33"/>
    <mergeCell ref="B34:C34"/>
    <mergeCell ref="L36:L40"/>
    <mergeCell ref="B38:F38"/>
    <mergeCell ref="B42:C42"/>
    <mergeCell ref="G42:J42"/>
    <mergeCell ref="L43:L45"/>
    <mergeCell ref="B49:C49"/>
    <mergeCell ref="B50:C50"/>
    <mergeCell ref="B51:C51"/>
    <mergeCell ref="G53:J53"/>
    <mergeCell ref="B54:C54"/>
  </mergeCells>
  <pageMargins left="0.25" right="0.25" top="0.75" bottom="0.75" header="0.3" footer="0.3"/>
  <pageSetup paperSize="9" scale="83" fitToWidth="0" orientation="portrait" verticalDpi="0" r:id="rId1"/>
  <headerFooter>
    <oddFooter>&amp;CDDETS / CD 30 - Mise à Jour Août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0391-D52B-43E8-89A4-C03B4B2096DC}">
  <sheetPr>
    <pageSetUpPr fitToPage="1"/>
  </sheetPr>
  <dimension ref="A1:K70"/>
  <sheetViews>
    <sheetView topLeftCell="A13" workbookViewId="0">
      <selection activeCell="G9" sqref="G9:H10"/>
    </sheetView>
  </sheetViews>
  <sheetFormatPr baseColWidth="10" defaultColWidth="11.42578125" defaultRowHeight="12.75" x14ac:dyDescent="0.2"/>
  <cols>
    <col min="1" max="1" width="4.5703125" style="155" customWidth="1"/>
    <col min="2" max="2" width="38.42578125" style="98" customWidth="1"/>
    <col min="3" max="3" width="17.140625" style="98" customWidth="1"/>
    <col min="4" max="4" width="7.7109375" style="98" customWidth="1"/>
    <col min="5" max="5" width="3.5703125" style="98" customWidth="1"/>
    <col min="6" max="6" width="4.5703125" style="155" customWidth="1"/>
    <col min="7" max="7" width="22.28515625" style="98" customWidth="1"/>
    <col min="8" max="8" width="23.140625" style="98" customWidth="1"/>
    <col min="9" max="9" width="17.42578125" style="98" customWidth="1"/>
    <col min="10" max="10" width="7.7109375" style="98" customWidth="1"/>
    <col min="11" max="16384" width="11.42578125" style="98"/>
  </cols>
  <sheetData>
    <row r="1" spans="1:10" ht="18" x14ac:dyDescent="0.25">
      <c r="A1" s="96"/>
      <c r="B1" s="408" t="s">
        <v>90</v>
      </c>
      <c r="C1" s="408"/>
      <c r="D1" s="408"/>
      <c r="E1" s="408"/>
      <c r="F1" s="408"/>
      <c r="G1" s="408"/>
      <c r="H1" s="408"/>
      <c r="I1" s="408"/>
      <c r="J1" s="97"/>
    </row>
    <row r="2" spans="1:10" ht="13.15" customHeight="1" x14ac:dyDescent="0.25">
      <c r="A2" s="96"/>
      <c r="B2" s="99"/>
      <c r="C2" s="99"/>
      <c r="D2" s="99"/>
      <c r="E2" s="99"/>
      <c r="F2" s="99"/>
      <c r="G2" s="99"/>
      <c r="H2" s="99"/>
      <c r="I2" s="99"/>
      <c r="J2" s="97"/>
    </row>
    <row r="3" spans="1:10" ht="16.149999999999999" customHeight="1" thickBot="1" x14ac:dyDescent="0.25">
      <c r="A3" s="96"/>
      <c r="B3" s="97"/>
      <c r="C3" s="100"/>
      <c r="D3" s="100"/>
      <c r="E3" s="100"/>
      <c r="F3" s="96"/>
      <c r="G3" s="100"/>
      <c r="H3" s="100"/>
      <c r="I3" s="97"/>
      <c r="J3" s="97"/>
    </row>
    <row r="4" spans="1:10" ht="20.45" customHeight="1" thickTop="1" thickBot="1" x14ac:dyDescent="0.25">
      <c r="A4" s="101"/>
      <c r="B4" s="102" t="s">
        <v>91</v>
      </c>
      <c r="C4" s="409"/>
      <c r="D4" s="410"/>
      <c r="E4" s="410"/>
      <c r="F4" s="410"/>
      <c r="G4" s="410"/>
      <c r="H4" s="411"/>
      <c r="I4" s="96"/>
      <c r="J4" s="97"/>
    </row>
    <row r="5" spans="1:10" ht="20.45" customHeight="1" thickTop="1" thickBot="1" x14ac:dyDescent="0.25">
      <c r="A5" s="101"/>
      <c r="B5" s="102"/>
      <c r="C5" s="103"/>
      <c r="D5" s="103"/>
      <c r="E5" s="103"/>
      <c r="F5" s="103"/>
      <c r="G5" s="103"/>
      <c r="H5" s="103"/>
      <c r="I5" s="96"/>
      <c r="J5" s="97"/>
    </row>
    <row r="6" spans="1:10" ht="18.600000000000001" customHeight="1" thickTop="1" thickBot="1" x14ac:dyDescent="0.3">
      <c r="A6" s="96"/>
      <c r="B6" s="104" t="s">
        <v>92</v>
      </c>
      <c r="C6" s="105">
        <v>2025</v>
      </c>
      <c r="D6" s="106"/>
      <c r="E6" s="106"/>
      <c r="F6" s="107"/>
      <c r="G6" s="106"/>
      <c r="H6" s="106"/>
      <c r="I6" s="96"/>
      <c r="J6" s="97"/>
    </row>
    <row r="7" spans="1:10" ht="13.5" thickTop="1" x14ac:dyDescent="0.2">
      <c r="A7" s="96"/>
      <c r="B7" s="97"/>
      <c r="C7" s="97"/>
      <c r="D7" s="97"/>
      <c r="E7" s="97"/>
      <c r="F7" s="96"/>
      <c r="G7" s="97"/>
      <c r="H7" s="97"/>
      <c r="I7" s="97"/>
      <c r="J7" s="97"/>
    </row>
    <row r="8" spans="1:10" ht="29.25" customHeight="1" x14ac:dyDescent="0.2">
      <c r="A8" s="412" t="s">
        <v>93</v>
      </c>
      <c r="B8" s="412"/>
      <c r="C8" s="108" t="s">
        <v>94</v>
      </c>
      <c r="D8" s="108" t="s">
        <v>95</v>
      </c>
      <c r="F8" s="413" t="s">
        <v>96</v>
      </c>
      <c r="G8" s="413"/>
      <c r="H8" s="413"/>
      <c r="I8" s="108" t="s">
        <v>94</v>
      </c>
      <c r="J8" s="108" t="s">
        <v>95</v>
      </c>
    </row>
    <row r="9" spans="1:10" ht="16.149999999999999" customHeight="1" x14ac:dyDescent="0.2">
      <c r="A9" s="109">
        <v>60</v>
      </c>
      <c r="B9" s="110" t="s">
        <v>97</v>
      </c>
      <c r="C9" s="111">
        <f>SUM(C10:C15)</f>
        <v>0</v>
      </c>
      <c r="D9" s="112" t="str">
        <f>IF($C$63=0,"",C9/$C$63)</f>
        <v/>
      </c>
      <c r="F9" s="414">
        <v>70</v>
      </c>
      <c r="G9" s="415" t="s">
        <v>98</v>
      </c>
      <c r="H9" s="416"/>
      <c r="I9" s="374">
        <f>SUM(I11:I14)</f>
        <v>0</v>
      </c>
      <c r="J9" s="376" t="str">
        <f>IF($I$66=0,"",I9/$I$66)</f>
        <v/>
      </c>
    </row>
    <row r="10" spans="1:10" ht="16.149999999999999" customHeight="1" x14ac:dyDescent="0.2">
      <c r="A10" s="113">
        <v>601</v>
      </c>
      <c r="B10" s="114" t="s">
        <v>99</v>
      </c>
      <c r="C10" s="115"/>
      <c r="D10" s="116" t="str">
        <f t="shared" ref="D10:D15" si="0">IF(C10="","",C10/$C$9)</f>
        <v/>
      </c>
      <c r="F10" s="414"/>
      <c r="G10" s="417"/>
      <c r="H10" s="418"/>
      <c r="I10" s="375"/>
      <c r="J10" s="377"/>
    </row>
    <row r="11" spans="1:10" s="117" customFormat="1" ht="16.149999999999999" customHeight="1" x14ac:dyDescent="0.2">
      <c r="A11" s="113">
        <v>602</v>
      </c>
      <c r="B11" s="114" t="s">
        <v>100</v>
      </c>
      <c r="C11" s="115"/>
      <c r="D11" s="116"/>
      <c r="E11" s="98"/>
      <c r="F11" s="113"/>
      <c r="G11" s="368" t="s">
        <v>101</v>
      </c>
      <c r="H11" s="369"/>
      <c r="I11" s="115"/>
      <c r="J11" s="116" t="str">
        <f>IF(I11="","",I11/$I$9)</f>
        <v/>
      </c>
    </row>
    <row r="12" spans="1:10" ht="16.149999999999999" customHeight="1" x14ac:dyDescent="0.2">
      <c r="A12" s="113">
        <v>604</v>
      </c>
      <c r="B12" s="114" t="s">
        <v>102</v>
      </c>
      <c r="C12" s="115"/>
      <c r="D12" s="116"/>
      <c r="F12" s="113"/>
      <c r="G12" s="368" t="s">
        <v>16</v>
      </c>
      <c r="H12" s="369"/>
      <c r="I12" s="115"/>
      <c r="J12" s="116" t="str">
        <f>IF(I12="","",I12/$I$9)</f>
        <v/>
      </c>
    </row>
    <row r="13" spans="1:10" ht="16.149999999999999" customHeight="1" x14ac:dyDescent="0.2">
      <c r="A13" s="113">
        <v>605</v>
      </c>
      <c r="B13" s="114" t="s">
        <v>103</v>
      </c>
      <c r="C13" s="115"/>
      <c r="D13" s="116" t="str">
        <f t="shared" si="0"/>
        <v/>
      </c>
      <c r="F13" s="113"/>
      <c r="G13" s="404" t="s">
        <v>18</v>
      </c>
      <c r="H13" s="405"/>
      <c r="I13" s="115"/>
      <c r="J13" s="116" t="str">
        <f>IF(I13="","",I13/$I$9)</f>
        <v/>
      </c>
    </row>
    <row r="14" spans="1:10" ht="16.149999999999999" customHeight="1" x14ac:dyDescent="0.2">
      <c r="A14" s="113">
        <v>606</v>
      </c>
      <c r="B14" s="114" t="s">
        <v>104</v>
      </c>
      <c r="C14" s="115"/>
      <c r="D14" s="116" t="str">
        <f t="shared" si="0"/>
        <v/>
      </c>
      <c r="F14" s="113"/>
      <c r="G14" s="118" t="s">
        <v>20</v>
      </c>
      <c r="H14" s="119"/>
      <c r="I14" s="115"/>
      <c r="J14" s="116" t="str">
        <f>IF(I14="","",I14/$I$9)</f>
        <v/>
      </c>
    </row>
    <row r="15" spans="1:10" ht="16.149999999999999" customHeight="1" x14ac:dyDescent="0.2">
      <c r="A15" s="113">
        <v>607</v>
      </c>
      <c r="B15" s="114" t="s">
        <v>105</v>
      </c>
      <c r="C15" s="115"/>
      <c r="D15" s="116" t="str">
        <f t="shared" si="0"/>
        <v/>
      </c>
      <c r="F15" s="109">
        <v>75</v>
      </c>
      <c r="G15" s="396" t="s">
        <v>22</v>
      </c>
      <c r="H15" s="396"/>
      <c r="I15" s="120">
        <f>SUM(I16:I20)</f>
        <v>0</v>
      </c>
      <c r="J15" s="112" t="str">
        <f>IF($I$66=0,"",I15/$I$66)</f>
        <v/>
      </c>
    </row>
    <row r="16" spans="1:10" ht="16.149999999999999" customHeight="1" x14ac:dyDescent="0.2">
      <c r="A16" s="109">
        <v>61</v>
      </c>
      <c r="B16" s="110" t="s">
        <v>106</v>
      </c>
      <c r="C16" s="111">
        <f>SUM(C17:C25)</f>
        <v>0</v>
      </c>
      <c r="D16" s="112" t="str">
        <f>IF($C$63=0,"",C16/$C$63)</f>
        <v/>
      </c>
      <c r="F16" s="121"/>
      <c r="G16" s="406" t="s">
        <v>107</v>
      </c>
      <c r="H16" s="407"/>
      <c r="I16" s="115"/>
      <c r="J16" s="116" t="str">
        <f t="shared" ref="J16:J17" si="1">IF(I16="","",I16/$I$9)</f>
        <v/>
      </c>
    </row>
    <row r="17" spans="1:10" ht="16.149999999999999" customHeight="1" x14ac:dyDescent="0.2">
      <c r="A17" s="113">
        <v>611</v>
      </c>
      <c r="B17" s="114" t="s">
        <v>108</v>
      </c>
      <c r="C17" s="115"/>
      <c r="D17" s="116" t="str">
        <f t="shared" ref="D17:D25" si="2">IF(C17="","",C17/$C$16)</f>
        <v/>
      </c>
      <c r="F17" s="121"/>
      <c r="G17" s="406" t="s">
        <v>24</v>
      </c>
      <c r="H17" s="407"/>
      <c r="I17" s="115"/>
      <c r="J17" s="116" t="str">
        <f t="shared" si="1"/>
        <v/>
      </c>
    </row>
    <row r="18" spans="1:10" ht="16.149999999999999" customHeight="1" x14ac:dyDescent="0.2">
      <c r="A18" s="113">
        <v>612</v>
      </c>
      <c r="B18" s="114" t="s">
        <v>109</v>
      </c>
      <c r="C18" s="115"/>
      <c r="D18" s="116" t="str">
        <f t="shared" si="2"/>
        <v/>
      </c>
      <c r="F18" s="113"/>
      <c r="G18" s="122" t="s">
        <v>26</v>
      </c>
      <c r="H18" s="123"/>
      <c r="I18" s="115"/>
      <c r="J18" s="116" t="str">
        <f>IF(I18="","",I18/$I$9)</f>
        <v/>
      </c>
    </row>
    <row r="19" spans="1:10" ht="16.149999999999999" customHeight="1" x14ac:dyDescent="0.2">
      <c r="A19" s="113">
        <v>613</v>
      </c>
      <c r="B19" s="114" t="s">
        <v>110</v>
      </c>
      <c r="C19" s="115"/>
      <c r="D19" s="116" t="str">
        <f t="shared" si="2"/>
        <v/>
      </c>
      <c r="F19" s="113"/>
      <c r="G19" s="368" t="s">
        <v>28</v>
      </c>
      <c r="H19" s="369"/>
      <c r="I19" s="115"/>
      <c r="J19" s="116" t="str">
        <f>IF(I19="","",I19/$I$9)</f>
        <v/>
      </c>
    </row>
    <row r="20" spans="1:10" ht="16.149999999999999" customHeight="1" x14ac:dyDescent="0.2">
      <c r="A20" s="113">
        <v>613</v>
      </c>
      <c r="B20" s="114" t="s">
        <v>111</v>
      </c>
      <c r="C20" s="115"/>
      <c r="D20" s="116" t="str">
        <f t="shared" si="2"/>
        <v/>
      </c>
      <c r="F20" s="113"/>
      <c r="G20" s="368" t="s">
        <v>20</v>
      </c>
      <c r="H20" s="369"/>
      <c r="I20" s="115"/>
      <c r="J20" s="116" t="str">
        <f>IF(I20="","",I20/$I$9)</f>
        <v/>
      </c>
    </row>
    <row r="21" spans="1:10" ht="16.149999999999999" customHeight="1" x14ac:dyDescent="0.2">
      <c r="A21" s="113">
        <v>614</v>
      </c>
      <c r="B21" s="114" t="s">
        <v>112</v>
      </c>
      <c r="C21" s="115"/>
      <c r="D21" s="116" t="str">
        <f t="shared" si="2"/>
        <v/>
      </c>
      <c r="F21" s="109">
        <v>71</v>
      </c>
      <c r="G21" s="396" t="s">
        <v>113</v>
      </c>
      <c r="H21" s="396"/>
      <c r="I21" s="120"/>
      <c r="J21" s="112" t="str">
        <f>IF($I$66=0,"",I21/$I$66)</f>
        <v/>
      </c>
    </row>
    <row r="22" spans="1:10" ht="16.149999999999999" customHeight="1" x14ac:dyDescent="0.2">
      <c r="A22" s="113">
        <v>615</v>
      </c>
      <c r="B22" s="114" t="s">
        <v>114</v>
      </c>
      <c r="C22" s="115"/>
      <c r="D22" s="116" t="str">
        <f t="shared" si="2"/>
        <v/>
      </c>
      <c r="F22" s="109">
        <v>72</v>
      </c>
      <c r="G22" s="397" t="s">
        <v>115</v>
      </c>
      <c r="H22" s="398"/>
      <c r="I22" s="120"/>
      <c r="J22" s="112" t="str">
        <f>IF($I$66=0,"",I22/$I$66)</f>
        <v/>
      </c>
    </row>
    <row r="23" spans="1:10" ht="16.149999999999999" customHeight="1" x14ac:dyDescent="0.2">
      <c r="A23" s="113">
        <v>616</v>
      </c>
      <c r="B23" s="114" t="s">
        <v>116</v>
      </c>
      <c r="C23" s="115"/>
      <c r="D23" s="116" t="str">
        <f t="shared" si="2"/>
        <v/>
      </c>
      <c r="F23" s="400">
        <v>74</v>
      </c>
      <c r="G23" s="402" t="s">
        <v>117</v>
      </c>
      <c r="H23" s="403"/>
      <c r="I23" s="374">
        <f>I29+I34+I38+I42+I47+I48+I49+I50</f>
        <v>0</v>
      </c>
      <c r="J23" s="376" t="str">
        <f>IF($I$66=0,"",I23/$I$66)</f>
        <v/>
      </c>
    </row>
    <row r="24" spans="1:10" ht="16.149999999999999" customHeight="1" x14ac:dyDescent="0.2">
      <c r="A24" s="113">
        <v>617</v>
      </c>
      <c r="B24" s="114" t="s">
        <v>118</v>
      </c>
      <c r="C24" s="115"/>
      <c r="D24" s="116" t="str">
        <f t="shared" si="2"/>
        <v/>
      </c>
      <c r="F24" s="401"/>
      <c r="G24" s="124" t="s">
        <v>119</v>
      </c>
      <c r="H24" s="125" t="s">
        <v>120</v>
      </c>
      <c r="I24" s="375"/>
      <c r="J24" s="377" t="str">
        <f>IF($I$66=0,"",I24/$I$66)</f>
        <v/>
      </c>
    </row>
    <row r="25" spans="1:10" ht="16.149999999999999" customHeight="1" x14ac:dyDescent="0.2">
      <c r="A25" s="113">
        <v>618</v>
      </c>
      <c r="B25" s="114" t="s">
        <v>121</v>
      </c>
      <c r="C25" s="115"/>
      <c r="D25" s="116" t="str">
        <f t="shared" si="2"/>
        <v/>
      </c>
      <c r="F25" s="126"/>
      <c r="G25" s="127" t="s">
        <v>33</v>
      </c>
      <c r="H25" s="128"/>
      <c r="I25" s="115"/>
      <c r="J25" s="116" t="str">
        <f>IF(I25="","",I25/$I$29)</f>
        <v/>
      </c>
    </row>
    <row r="26" spans="1:10" ht="16.149999999999999" customHeight="1" x14ac:dyDescent="0.2">
      <c r="A26" s="109">
        <v>62</v>
      </c>
      <c r="B26" s="110" t="s">
        <v>122</v>
      </c>
      <c r="C26" s="111">
        <f>SUM(C27:C36)</f>
        <v>0</v>
      </c>
      <c r="D26" s="112" t="str">
        <f>IF($C$63=0,"",C26/$C$63)</f>
        <v/>
      </c>
      <c r="F26" s="129"/>
      <c r="G26" s="130"/>
      <c r="H26" s="128"/>
      <c r="I26" s="115"/>
      <c r="J26" s="116" t="str">
        <f>IF(I26="","",I26/$I$29)</f>
        <v/>
      </c>
    </row>
    <row r="27" spans="1:10" ht="16.149999999999999" customHeight="1" x14ac:dyDescent="0.2">
      <c r="A27" s="113">
        <v>621</v>
      </c>
      <c r="B27" s="114" t="s">
        <v>123</v>
      </c>
      <c r="C27" s="115"/>
      <c r="D27" s="116" t="str">
        <f t="shared" ref="D27:D36" si="3">IF(C27="","",C27/$C$26)</f>
        <v/>
      </c>
      <c r="F27" s="129"/>
      <c r="G27" s="130"/>
      <c r="H27" s="128"/>
      <c r="I27" s="115"/>
      <c r="J27" s="116" t="str">
        <f>IF(I27="","",I27/$I$29)</f>
        <v/>
      </c>
    </row>
    <row r="28" spans="1:10" ht="16.149999999999999" customHeight="1" x14ac:dyDescent="0.2">
      <c r="A28" s="113">
        <v>622</v>
      </c>
      <c r="B28" s="114" t="s">
        <v>124</v>
      </c>
      <c r="C28" s="115"/>
      <c r="D28" s="116" t="str">
        <f t="shared" si="3"/>
        <v/>
      </c>
      <c r="F28" s="129"/>
      <c r="G28" s="130"/>
      <c r="H28" s="131"/>
      <c r="I28" s="115"/>
      <c r="J28" s="116" t="str">
        <f>IF(I28="","",I28/$I$29)</f>
        <v/>
      </c>
    </row>
    <row r="29" spans="1:10" ht="16.149999999999999" customHeight="1" x14ac:dyDescent="0.2">
      <c r="A29" s="113"/>
      <c r="B29" s="114" t="s">
        <v>125</v>
      </c>
      <c r="C29" s="115"/>
      <c r="D29" s="116" t="str">
        <f t="shared" si="3"/>
        <v/>
      </c>
      <c r="F29" s="132"/>
      <c r="G29" s="133"/>
      <c r="H29" s="134" t="s">
        <v>126</v>
      </c>
      <c r="I29" s="135">
        <f>SUM(I25:I28)</f>
        <v>0</v>
      </c>
      <c r="J29" s="136" t="str">
        <f>IF($I$23=0,"",I29/$I$23)</f>
        <v/>
      </c>
    </row>
    <row r="30" spans="1:10" ht="16.149999999999999" customHeight="1" x14ac:dyDescent="0.2">
      <c r="A30" s="113"/>
      <c r="B30" s="114" t="s">
        <v>127</v>
      </c>
      <c r="C30" s="115"/>
      <c r="D30" s="116" t="str">
        <f t="shared" si="3"/>
        <v/>
      </c>
      <c r="F30" s="137"/>
      <c r="G30" s="378" t="s">
        <v>128</v>
      </c>
      <c r="H30" s="138" t="s">
        <v>129</v>
      </c>
      <c r="I30" s="115"/>
      <c r="J30" s="116" t="str">
        <f>IF(I30="","",I30/$I$34)</f>
        <v/>
      </c>
    </row>
    <row r="31" spans="1:10" ht="16.149999999999999" customHeight="1" x14ac:dyDescent="0.2">
      <c r="A31" s="113">
        <v>623</v>
      </c>
      <c r="B31" s="114" t="s">
        <v>130</v>
      </c>
      <c r="C31" s="115"/>
      <c r="D31" s="116" t="str">
        <f t="shared" si="3"/>
        <v/>
      </c>
      <c r="F31" s="129"/>
      <c r="G31" s="379"/>
      <c r="H31" s="138" t="s">
        <v>42</v>
      </c>
      <c r="I31" s="115"/>
      <c r="J31" s="116" t="str">
        <f>IF(I31="","",I31/$I$34)</f>
        <v/>
      </c>
    </row>
    <row r="32" spans="1:10" ht="16.149999999999999" customHeight="1" x14ac:dyDescent="0.2">
      <c r="A32" s="113">
        <v>624</v>
      </c>
      <c r="B32" s="114" t="s">
        <v>131</v>
      </c>
      <c r="C32" s="115"/>
      <c r="D32" s="116" t="str">
        <f t="shared" si="3"/>
        <v/>
      </c>
      <c r="F32" s="129"/>
      <c r="G32" s="379"/>
      <c r="H32" s="138" t="s">
        <v>44</v>
      </c>
      <c r="I32" s="115"/>
      <c r="J32" s="116" t="str">
        <f>IF(I32="","",I32/$I$34)</f>
        <v/>
      </c>
    </row>
    <row r="33" spans="1:10" ht="16.149999999999999" customHeight="1" x14ac:dyDescent="0.2">
      <c r="A33" s="113">
        <v>625</v>
      </c>
      <c r="B33" s="114" t="s">
        <v>132</v>
      </c>
      <c r="C33" s="115"/>
      <c r="D33" s="116" t="str">
        <f t="shared" si="3"/>
        <v/>
      </c>
      <c r="F33" s="129"/>
      <c r="G33" s="139"/>
      <c r="H33" s="138" t="s">
        <v>47</v>
      </c>
      <c r="I33" s="115"/>
      <c r="J33" s="116" t="str">
        <f>IF(I33="","",I33/$I$34)</f>
        <v/>
      </c>
    </row>
    <row r="34" spans="1:10" ht="16.149999999999999" customHeight="1" x14ac:dyDescent="0.2">
      <c r="A34" s="113">
        <v>626</v>
      </c>
      <c r="B34" s="114" t="s">
        <v>133</v>
      </c>
      <c r="C34" s="115"/>
      <c r="D34" s="116" t="str">
        <f t="shared" si="3"/>
        <v/>
      </c>
      <c r="F34" s="132"/>
      <c r="G34" s="133"/>
      <c r="H34" s="134" t="s">
        <v>126</v>
      </c>
      <c r="I34" s="135">
        <f>SUM(I30:I33)</f>
        <v>0</v>
      </c>
      <c r="J34" s="136" t="str">
        <f>IF($I$23=0,"",I34/$I$23)</f>
        <v/>
      </c>
    </row>
    <row r="35" spans="1:10" ht="16.149999999999999" customHeight="1" x14ac:dyDescent="0.2">
      <c r="A35" s="113">
        <v>627</v>
      </c>
      <c r="B35" s="114" t="s">
        <v>134</v>
      </c>
      <c r="C35" s="115"/>
      <c r="D35" s="116" t="str">
        <f t="shared" si="3"/>
        <v/>
      </c>
      <c r="F35" s="137"/>
      <c r="G35" s="378" t="s">
        <v>135</v>
      </c>
      <c r="H35" s="140"/>
      <c r="I35" s="115"/>
      <c r="J35" s="116" t="str">
        <f>IF(I35="","",I35/$I$38)</f>
        <v/>
      </c>
    </row>
    <row r="36" spans="1:10" ht="16.149999999999999" customHeight="1" x14ac:dyDescent="0.2">
      <c r="A36" s="113">
        <v>628</v>
      </c>
      <c r="B36" s="114" t="s">
        <v>136</v>
      </c>
      <c r="C36" s="115"/>
      <c r="D36" s="116" t="str">
        <f t="shared" si="3"/>
        <v/>
      </c>
      <c r="F36" s="129"/>
      <c r="G36" s="379"/>
      <c r="H36" s="140"/>
      <c r="I36" s="115"/>
      <c r="J36" s="116" t="str">
        <f>IF(I36="","",I36/$I$38)</f>
        <v/>
      </c>
    </row>
    <row r="37" spans="1:10" ht="16.149999999999999" customHeight="1" x14ac:dyDescent="0.2">
      <c r="A37" s="109">
        <v>63</v>
      </c>
      <c r="B37" s="110" t="s">
        <v>137</v>
      </c>
      <c r="C37" s="111">
        <f>SUM(C38:C40)</f>
        <v>0</v>
      </c>
      <c r="D37" s="112" t="str">
        <f>IF($C$63=0,"",C37/$C$63)</f>
        <v/>
      </c>
      <c r="F37" s="129"/>
      <c r="G37" s="379"/>
      <c r="H37" s="140"/>
      <c r="I37" s="115"/>
      <c r="J37" s="116" t="str">
        <f>IF(I37="","",I37/$I$38)</f>
        <v/>
      </c>
    </row>
    <row r="38" spans="1:10" ht="16.149999999999999" customHeight="1" x14ac:dyDescent="0.2">
      <c r="A38" s="113">
        <v>631</v>
      </c>
      <c r="B38" s="114" t="s">
        <v>138</v>
      </c>
      <c r="C38" s="115"/>
      <c r="D38" s="116" t="str">
        <f>IF(C38="","",C38/$C$37)</f>
        <v/>
      </c>
      <c r="F38" s="132"/>
      <c r="G38" s="380"/>
      <c r="H38" s="134" t="s">
        <v>126</v>
      </c>
      <c r="I38" s="135">
        <f>SUM(I35:I37)</f>
        <v>0</v>
      </c>
      <c r="J38" s="136" t="str">
        <f>IF($I$23=0,"",I38/$I$23)</f>
        <v/>
      </c>
    </row>
    <row r="39" spans="1:10" ht="16.149999999999999" customHeight="1" x14ac:dyDescent="0.2">
      <c r="A39" s="113">
        <v>633</v>
      </c>
      <c r="B39" s="114" t="s">
        <v>139</v>
      </c>
      <c r="C39" s="115"/>
      <c r="D39" s="116" t="str">
        <f>IF(C39="","",C39/$C$37)</f>
        <v/>
      </c>
      <c r="F39" s="137"/>
      <c r="G39" s="381" t="s">
        <v>140</v>
      </c>
      <c r="H39" s="140"/>
      <c r="I39" s="115"/>
      <c r="J39" s="116" t="str">
        <f>IF(I39="","",I39/$I$42)</f>
        <v/>
      </c>
    </row>
    <row r="40" spans="1:10" ht="16.149999999999999" customHeight="1" x14ac:dyDescent="0.2">
      <c r="A40" s="113">
        <v>635</v>
      </c>
      <c r="B40" s="114" t="s">
        <v>141</v>
      </c>
      <c r="C40" s="115"/>
      <c r="D40" s="116" t="str">
        <f>IF(C40="","",C40/$C$37)</f>
        <v/>
      </c>
      <c r="F40" s="129"/>
      <c r="G40" s="382"/>
      <c r="H40" s="140"/>
      <c r="I40" s="115"/>
      <c r="J40" s="116" t="str">
        <f>IF(I40="","",I40/$I$42)</f>
        <v/>
      </c>
    </row>
    <row r="41" spans="1:10" s="141" customFormat="1" ht="16.149999999999999" customHeight="1" x14ac:dyDescent="0.25">
      <c r="A41" s="109">
        <v>64</v>
      </c>
      <c r="B41" s="110" t="s">
        <v>142</v>
      </c>
      <c r="C41" s="111">
        <f>SUM(C42:C48)</f>
        <v>0</v>
      </c>
      <c r="D41" s="112" t="str">
        <f>IF($C$63=0,"",C41/$C$63)</f>
        <v/>
      </c>
      <c r="E41" s="98"/>
      <c r="F41" s="129"/>
      <c r="G41" s="382"/>
      <c r="H41" s="140"/>
      <c r="I41" s="115"/>
      <c r="J41" s="116" t="str">
        <f>IF(I41="","",I41/$I$42)</f>
        <v/>
      </c>
    </row>
    <row r="42" spans="1:10" ht="16.149999999999999" customHeight="1" x14ac:dyDescent="0.2">
      <c r="A42" s="113"/>
      <c r="B42" s="114" t="s">
        <v>143</v>
      </c>
      <c r="C42" s="115"/>
      <c r="D42" s="116" t="str">
        <f t="shared" ref="D42:D48" si="4">IF(C42="","",C42/$C$41)</f>
        <v/>
      </c>
      <c r="F42" s="132"/>
      <c r="G42" s="383"/>
      <c r="H42" s="134" t="s">
        <v>126</v>
      </c>
      <c r="I42" s="135">
        <f>SUM(I39:I41)</f>
        <v>0</v>
      </c>
      <c r="J42" s="136" t="str">
        <f>IF($I$23=0,"",I42/$I$23)</f>
        <v/>
      </c>
    </row>
    <row r="43" spans="1:10" ht="16.149999999999999" customHeight="1" x14ac:dyDescent="0.2">
      <c r="A43" s="113"/>
      <c r="B43" s="114" t="s">
        <v>144</v>
      </c>
      <c r="C43" s="115"/>
      <c r="D43" s="116" t="str">
        <f t="shared" si="4"/>
        <v/>
      </c>
      <c r="F43" s="137"/>
      <c r="G43" s="142" t="s">
        <v>145</v>
      </c>
      <c r="H43" s="140"/>
      <c r="I43" s="115"/>
      <c r="J43" s="116" t="str">
        <f>IF(I43="","",I43/$I$47)</f>
        <v/>
      </c>
    </row>
    <row r="44" spans="1:10" ht="16.149999999999999" customHeight="1" x14ac:dyDescent="0.2">
      <c r="A44" s="113"/>
      <c r="B44" s="114" t="s">
        <v>146</v>
      </c>
      <c r="C44" s="115"/>
      <c r="D44" s="116" t="str">
        <f t="shared" si="4"/>
        <v/>
      </c>
      <c r="F44" s="129"/>
      <c r="G44" s="130"/>
      <c r="H44" s="140"/>
      <c r="I44" s="115"/>
      <c r="J44" s="116" t="str">
        <f>IF(I44="","",I44/$I$47)</f>
        <v/>
      </c>
    </row>
    <row r="45" spans="1:10" ht="16.149999999999999" customHeight="1" x14ac:dyDescent="0.2">
      <c r="A45" s="113"/>
      <c r="B45" s="114" t="s">
        <v>147</v>
      </c>
      <c r="C45" s="115"/>
      <c r="D45" s="116" t="str">
        <f t="shared" si="4"/>
        <v/>
      </c>
      <c r="F45" s="129"/>
      <c r="G45" s="130"/>
      <c r="H45" s="140"/>
      <c r="I45" s="115"/>
      <c r="J45" s="116" t="str">
        <f>IF(I45="","",I45/$I$47)</f>
        <v/>
      </c>
    </row>
    <row r="46" spans="1:10" ht="16.149999999999999" customHeight="1" x14ac:dyDescent="0.2">
      <c r="A46" s="113"/>
      <c r="B46" s="114" t="s">
        <v>148</v>
      </c>
      <c r="C46" s="115"/>
      <c r="D46" s="116" t="str">
        <f t="shared" si="4"/>
        <v/>
      </c>
      <c r="F46" s="129"/>
      <c r="G46" s="130"/>
      <c r="H46" s="140"/>
      <c r="I46" s="115"/>
      <c r="J46" s="116" t="str">
        <f>IF(I46="","",I46/$I$47)</f>
        <v/>
      </c>
    </row>
    <row r="47" spans="1:10" ht="16.149999999999999" customHeight="1" x14ac:dyDescent="0.2">
      <c r="A47" s="113"/>
      <c r="B47" s="114" t="s">
        <v>149</v>
      </c>
      <c r="C47" s="115"/>
      <c r="D47" s="116" t="str">
        <f t="shared" si="4"/>
        <v/>
      </c>
      <c r="F47" s="132"/>
      <c r="G47" s="133"/>
      <c r="H47" s="134" t="s">
        <v>126</v>
      </c>
      <c r="I47" s="135">
        <f>SUM(I43:I46)</f>
        <v>0</v>
      </c>
      <c r="J47" s="136" t="str">
        <f>IF($I$23=0,"",I47/$I$23)</f>
        <v/>
      </c>
    </row>
    <row r="48" spans="1:10" ht="16.149999999999999" customHeight="1" x14ac:dyDescent="0.2">
      <c r="A48" s="113"/>
      <c r="B48" s="114" t="s">
        <v>150</v>
      </c>
      <c r="C48" s="115"/>
      <c r="D48" s="116" t="str">
        <f t="shared" si="4"/>
        <v/>
      </c>
      <c r="F48" s="132"/>
      <c r="G48" s="143" t="s">
        <v>151</v>
      </c>
      <c r="H48" s="140"/>
      <c r="I48" s="115"/>
      <c r="J48" s="144" t="str">
        <f t="shared" ref="J48:J50" si="5">IF($I$23=0,"",I48/$I$23)</f>
        <v/>
      </c>
    </row>
    <row r="49" spans="1:10" ht="16.149999999999999" customHeight="1" x14ac:dyDescent="0.2">
      <c r="A49" s="109">
        <v>65</v>
      </c>
      <c r="B49" s="110" t="s">
        <v>152</v>
      </c>
      <c r="C49" s="120"/>
      <c r="D49" s="112" t="str">
        <f t="shared" ref="D49:D55" si="6">IF($C$63=0,"",C49/$C$63)</f>
        <v/>
      </c>
      <c r="F49" s="132"/>
      <c r="G49" s="143" t="s">
        <v>68</v>
      </c>
      <c r="H49" s="140"/>
      <c r="I49" s="115"/>
      <c r="J49" s="144" t="str">
        <f t="shared" si="5"/>
        <v/>
      </c>
    </row>
    <row r="50" spans="1:10" ht="16.149999999999999" customHeight="1" x14ac:dyDescent="0.2">
      <c r="A50" s="109">
        <v>66</v>
      </c>
      <c r="B50" s="110" t="s">
        <v>153</v>
      </c>
      <c r="C50" s="120"/>
      <c r="D50" s="112" t="str">
        <f t="shared" si="6"/>
        <v/>
      </c>
      <c r="F50" s="137"/>
      <c r="G50" s="384" t="s">
        <v>20</v>
      </c>
      <c r="H50" s="387"/>
      <c r="I50" s="390"/>
      <c r="J50" s="393" t="str">
        <f t="shared" si="5"/>
        <v/>
      </c>
    </row>
    <row r="51" spans="1:10" ht="18" customHeight="1" x14ac:dyDescent="0.2">
      <c r="A51" s="109">
        <v>67</v>
      </c>
      <c r="B51" s="110" t="s">
        <v>154</v>
      </c>
      <c r="C51" s="120"/>
      <c r="D51" s="112" t="str">
        <f t="shared" si="6"/>
        <v/>
      </c>
      <c r="F51" s="129"/>
      <c r="G51" s="385"/>
      <c r="H51" s="388"/>
      <c r="I51" s="391"/>
      <c r="J51" s="394"/>
    </row>
    <row r="52" spans="1:10" ht="16.149999999999999" customHeight="1" x14ac:dyDescent="0.2">
      <c r="A52" s="109">
        <v>68</v>
      </c>
      <c r="B52" s="110" t="s">
        <v>155</v>
      </c>
      <c r="C52" s="120"/>
      <c r="D52" s="112" t="str">
        <f t="shared" si="6"/>
        <v/>
      </c>
      <c r="F52" s="132"/>
      <c r="G52" s="386"/>
      <c r="H52" s="389"/>
      <c r="I52" s="392"/>
      <c r="J52" s="395"/>
    </row>
    <row r="53" spans="1:10" ht="16.149999999999999" customHeight="1" x14ac:dyDescent="0.2">
      <c r="A53" s="109">
        <v>68</v>
      </c>
      <c r="B53" s="110" t="s">
        <v>156</v>
      </c>
      <c r="C53" s="120"/>
      <c r="D53" s="112" t="str">
        <f t="shared" si="6"/>
        <v/>
      </c>
      <c r="F53" s="109">
        <v>75</v>
      </c>
      <c r="G53" s="396" t="s">
        <v>157</v>
      </c>
      <c r="H53" s="396"/>
      <c r="I53" s="120"/>
      <c r="J53" s="112" t="str">
        <f t="shared" ref="J53:J58" si="7">IF($I$66=0,"",I53/$I$66)</f>
        <v/>
      </c>
    </row>
    <row r="54" spans="1:10" ht="16.149999999999999" customHeight="1" x14ac:dyDescent="0.2">
      <c r="A54" s="109">
        <v>69</v>
      </c>
      <c r="B54" s="110" t="s">
        <v>158</v>
      </c>
      <c r="C54" s="120"/>
      <c r="D54" s="112" t="str">
        <f t="shared" si="6"/>
        <v/>
      </c>
      <c r="F54" s="109">
        <v>76</v>
      </c>
      <c r="G54" s="145" t="s">
        <v>159</v>
      </c>
      <c r="H54" s="146"/>
      <c r="I54" s="120"/>
      <c r="J54" s="112" t="str">
        <f t="shared" si="7"/>
        <v/>
      </c>
    </row>
    <row r="55" spans="1:10" ht="16.149999999999999" customHeight="1" x14ac:dyDescent="0.2">
      <c r="A55" s="113"/>
      <c r="B55" s="147" t="s">
        <v>160</v>
      </c>
      <c r="C55" s="148">
        <f>SUM(C49:C54,C41,C37,C26,C16,C9)</f>
        <v>0</v>
      </c>
      <c r="D55" s="149" t="str">
        <f t="shared" si="6"/>
        <v/>
      </c>
      <c r="F55" s="109">
        <v>77</v>
      </c>
      <c r="G55" s="397" t="s">
        <v>161</v>
      </c>
      <c r="H55" s="398"/>
      <c r="I55" s="120"/>
      <c r="J55" s="112" t="str">
        <f t="shared" si="7"/>
        <v/>
      </c>
    </row>
    <row r="56" spans="1:10" ht="16.149999999999999" customHeight="1" x14ac:dyDescent="0.2">
      <c r="A56" s="150"/>
      <c r="B56" s="110" t="s">
        <v>162</v>
      </c>
      <c r="C56" s="111"/>
      <c r="D56" s="112"/>
      <c r="F56" s="109">
        <v>78</v>
      </c>
      <c r="G56" s="397" t="s">
        <v>163</v>
      </c>
      <c r="H56" s="398"/>
      <c r="I56" s="120"/>
      <c r="J56" s="112" t="str">
        <f t="shared" si="7"/>
        <v/>
      </c>
    </row>
    <row r="57" spans="1:10" ht="16.149999999999999" customHeight="1" x14ac:dyDescent="0.2">
      <c r="A57" s="113"/>
      <c r="B57" s="114" t="s">
        <v>81</v>
      </c>
      <c r="C57" s="115"/>
      <c r="D57" s="116" t="str">
        <f>IF(C57="","",C57/$C$61)</f>
        <v/>
      </c>
      <c r="F57" s="109">
        <v>79</v>
      </c>
      <c r="G57" s="397" t="s">
        <v>164</v>
      </c>
      <c r="H57" s="398"/>
      <c r="I57" s="120"/>
      <c r="J57" s="112" t="str">
        <f t="shared" si="7"/>
        <v/>
      </c>
    </row>
    <row r="58" spans="1:10" ht="16.149999999999999" customHeight="1" x14ac:dyDescent="0.2">
      <c r="A58" s="113"/>
      <c r="B58" s="114" t="s">
        <v>82</v>
      </c>
      <c r="C58" s="115"/>
      <c r="D58" s="116" t="str">
        <f>IF(C58="","",C58/$C$61)</f>
        <v/>
      </c>
      <c r="F58" s="113"/>
      <c r="G58" s="399" t="s">
        <v>72</v>
      </c>
      <c r="H58" s="399"/>
      <c r="I58" s="148">
        <f>SUM(I9+I15+I21+I22+I23+I53+I54+I55+I56+I57)</f>
        <v>0</v>
      </c>
      <c r="J58" s="149" t="str">
        <f t="shared" si="7"/>
        <v/>
      </c>
    </row>
    <row r="59" spans="1:10" ht="16.149999999999999" customHeight="1" x14ac:dyDescent="0.2">
      <c r="A59" s="113"/>
      <c r="B59" s="114" t="s">
        <v>84</v>
      </c>
      <c r="C59" s="115"/>
      <c r="D59" s="116" t="str">
        <f>IF(C59="","",C59/$C$61)</f>
        <v/>
      </c>
      <c r="F59" s="150"/>
      <c r="G59" s="110" t="s">
        <v>165</v>
      </c>
      <c r="H59" s="110"/>
      <c r="I59" s="111"/>
      <c r="J59" s="112"/>
    </row>
    <row r="60" spans="1:10" ht="16.149999999999999" customHeight="1" x14ac:dyDescent="0.2">
      <c r="A60" s="113"/>
      <c r="B60" s="151" t="s">
        <v>75</v>
      </c>
      <c r="C60" s="115"/>
      <c r="D60" s="116" t="str">
        <f>IF(C60="","",C60/$C$61)</f>
        <v/>
      </c>
      <c r="F60" s="113"/>
      <c r="G60" s="368" t="s">
        <v>81</v>
      </c>
      <c r="H60" s="369" t="s">
        <v>81</v>
      </c>
      <c r="I60" s="115"/>
      <c r="J60" s="116" t="str">
        <f>IF(I60="","",I60/$I$64)</f>
        <v/>
      </c>
    </row>
    <row r="61" spans="1:10" ht="16.149999999999999" customHeight="1" x14ac:dyDescent="0.2">
      <c r="A61" s="113"/>
      <c r="B61" s="147" t="s">
        <v>166</v>
      </c>
      <c r="C61" s="148">
        <f>C57+C58+C59+C60</f>
        <v>0</v>
      </c>
      <c r="D61" s="152" t="str">
        <f>IF($C$63=0,"",C61/$C$63)</f>
        <v/>
      </c>
      <c r="F61" s="113"/>
      <c r="G61" s="368" t="s">
        <v>82</v>
      </c>
      <c r="H61" s="369" t="s">
        <v>82</v>
      </c>
      <c r="I61" s="115"/>
      <c r="J61" s="116" t="str">
        <f t="shared" ref="J61:J63" si="8">IF(I61="","",I61/$I$64)</f>
        <v/>
      </c>
    </row>
    <row r="62" spans="1:10" ht="16.149999999999999" customHeight="1" x14ac:dyDescent="0.2">
      <c r="A62" s="153"/>
      <c r="B62" s="154"/>
      <c r="C62" s="154"/>
      <c r="D62" s="154"/>
      <c r="F62" s="113"/>
      <c r="G62" s="368" t="s">
        <v>84</v>
      </c>
      <c r="H62" s="369" t="s">
        <v>84</v>
      </c>
      <c r="I62" s="115"/>
      <c r="J62" s="116" t="str">
        <f t="shared" si="8"/>
        <v/>
      </c>
    </row>
    <row r="63" spans="1:10" ht="16.149999999999999" customHeight="1" x14ac:dyDescent="0.2">
      <c r="A63" s="121"/>
      <c r="B63" s="147" t="s">
        <v>167</v>
      </c>
      <c r="C63" s="148">
        <f>C55+C61</f>
        <v>0</v>
      </c>
      <c r="D63" s="152" t="str">
        <f>IF(C63=0,"",SUM(D55+D61))</f>
        <v/>
      </c>
      <c r="F63" s="113"/>
      <c r="G63" s="370" t="s">
        <v>75</v>
      </c>
      <c r="H63" s="371" t="s">
        <v>75</v>
      </c>
      <c r="I63" s="115"/>
      <c r="J63" s="116" t="str">
        <f t="shared" si="8"/>
        <v/>
      </c>
    </row>
    <row r="64" spans="1:10" ht="16.149999999999999" customHeight="1" x14ac:dyDescent="0.2">
      <c r="F64" s="113"/>
      <c r="G64" s="372" t="s">
        <v>166</v>
      </c>
      <c r="H64" s="373"/>
      <c r="I64" s="148">
        <f>I60+I61+I62+I63</f>
        <v>0</v>
      </c>
      <c r="J64" s="152" t="str">
        <f>IF($I$66=0,"",I64/$I$66)</f>
        <v/>
      </c>
    </row>
    <row r="65" spans="1:11" ht="16.149999999999999" customHeight="1" x14ac:dyDescent="0.2">
      <c r="F65" s="153"/>
      <c r="G65" s="156"/>
      <c r="H65" s="156"/>
      <c r="I65" s="157"/>
      <c r="J65" s="154"/>
    </row>
    <row r="66" spans="1:11" ht="16.149999999999999" customHeight="1" x14ac:dyDescent="0.2">
      <c r="F66" s="158"/>
      <c r="G66" s="372" t="s">
        <v>167</v>
      </c>
      <c r="H66" s="373"/>
      <c r="I66" s="159">
        <f>SUM(I58+I64)</f>
        <v>0</v>
      </c>
      <c r="J66" s="160" t="str">
        <f>IF(I66=0,"",SUM(J58+J64))</f>
        <v/>
      </c>
      <c r="K66" s="161"/>
    </row>
    <row r="67" spans="1:11" ht="16.149999999999999" customHeight="1" x14ac:dyDescent="0.25">
      <c r="A67" s="162"/>
      <c r="B67" s="163"/>
      <c r="C67" s="164"/>
      <c r="D67" s="165"/>
      <c r="F67" s="166"/>
      <c r="G67" s="167"/>
    </row>
    <row r="68" spans="1:11" ht="16.149999999999999" customHeight="1" x14ac:dyDescent="0.25">
      <c r="A68" s="162" t="s">
        <v>168</v>
      </c>
      <c r="B68" s="168" t="s">
        <v>169</v>
      </c>
      <c r="E68" s="165"/>
      <c r="F68" s="166"/>
      <c r="G68" s="167"/>
    </row>
    <row r="69" spans="1:11" ht="15" x14ac:dyDescent="0.25">
      <c r="A69" s="162"/>
      <c r="B69" s="169"/>
      <c r="F69" s="166"/>
      <c r="G69" s="167"/>
    </row>
    <row r="70" spans="1:11" ht="15" x14ac:dyDescent="0.25">
      <c r="A70" s="162" t="s">
        <v>170</v>
      </c>
      <c r="B70" s="168" t="s">
        <v>171</v>
      </c>
    </row>
  </sheetData>
  <mergeCells count="40">
    <mergeCell ref="B1:I1"/>
    <mergeCell ref="C4:H4"/>
    <mergeCell ref="A8:B8"/>
    <mergeCell ref="F8:H8"/>
    <mergeCell ref="F9:F10"/>
    <mergeCell ref="G9:H10"/>
    <mergeCell ref="I9:I10"/>
    <mergeCell ref="F23:F24"/>
    <mergeCell ref="G23:H23"/>
    <mergeCell ref="J9:J10"/>
    <mergeCell ref="G11:H11"/>
    <mergeCell ref="G12:H12"/>
    <mergeCell ref="G13:H13"/>
    <mergeCell ref="G15:H15"/>
    <mergeCell ref="G16:H16"/>
    <mergeCell ref="G17:H17"/>
    <mergeCell ref="G19:H19"/>
    <mergeCell ref="G20:H20"/>
    <mergeCell ref="G21:H21"/>
    <mergeCell ref="G22:H22"/>
    <mergeCell ref="G60:H60"/>
    <mergeCell ref="I23:I24"/>
    <mergeCell ref="J23:J24"/>
    <mergeCell ref="G30:G32"/>
    <mergeCell ref="G35:G38"/>
    <mergeCell ref="G39:G42"/>
    <mergeCell ref="G50:G52"/>
    <mergeCell ref="H50:H52"/>
    <mergeCell ref="I50:I52"/>
    <mergeCell ref="J50:J52"/>
    <mergeCell ref="G53:H53"/>
    <mergeCell ref="G55:H55"/>
    <mergeCell ref="G56:H56"/>
    <mergeCell ref="G57:H57"/>
    <mergeCell ref="G58:H58"/>
    <mergeCell ref="G61:H61"/>
    <mergeCell ref="G62:H62"/>
    <mergeCell ref="G63:H63"/>
    <mergeCell ref="G64:H64"/>
    <mergeCell ref="G66:H66"/>
  </mergeCells>
  <pageMargins left="0.25" right="0.25" top="0.75" bottom="0.75" header="0.3" footer="0.3"/>
  <pageSetup paperSize="9" scale="65" fitToWidth="0" orientation="portrait" verticalDpi="0" r:id="rId1"/>
  <headerFooter>
    <oddFooter>&amp;CDDETS / CD 30 - Mise à Jour Août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AD9E-0C23-4F56-84BF-3BA3D451A167}">
  <sheetPr>
    <pageSetUpPr fitToPage="1"/>
  </sheetPr>
  <dimension ref="A1:K76"/>
  <sheetViews>
    <sheetView tabSelected="1" workbookViewId="0">
      <selection activeCell="R13" sqref="R13"/>
    </sheetView>
  </sheetViews>
  <sheetFormatPr baseColWidth="10" defaultColWidth="11.42578125" defaultRowHeight="12.75" x14ac:dyDescent="0.2"/>
  <cols>
    <col min="1" max="1" width="4.5703125" style="170" customWidth="1"/>
    <col min="2" max="2" width="32.7109375" style="47" customWidth="1"/>
    <col min="3" max="3" width="9.140625" style="47" customWidth="1"/>
    <col min="4" max="4" width="17.28515625" style="174" customWidth="1"/>
    <col min="5" max="5" width="9.5703125" style="175" customWidth="1"/>
    <col min="6" max="6" width="3.5703125" style="47" customWidth="1"/>
    <col min="7" max="7" width="4" style="170" customWidth="1"/>
    <col min="8" max="8" width="17.5703125" style="47" customWidth="1"/>
    <col min="9" max="9" width="24.5703125" style="47" customWidth="1"/>
    <col min="10" max="10" width="16.28515625" style="174" customWidth="1"/>
    <col min="11" max="11" width="8.42578125" style="175" customWidth="1"/>
    <col min="12" max="16384" width="11.42578125" style="47"/>
  </cols>
  <sheetData>
    <row r="1" spans="1:11" ht="20.25" x14ac:dyDescent="0.3">
      <c r="B1" s="499" t="s">
        <v>172</v>
      </c>
      <c r="C1" s="499"/>
      <c r="D1" s="499"/>
      <c r="E1" s="499"/>
      <c r="F1" s="499"/>
      <c r="G1" s="499"/>
      <c r="H1" s="499"/>
      <c r="I1" s="499"/>
      <c r="J1" s="499"/>
      <c r="K1" s="499"/>
    </row>
    <row r="2" spans="1:11" ht="18.75" thickBot="1" x14ac:dyDescent="0.3">
      <c r="B2" s="171"/>
      <c r="C2" s="171"/>
      <c r="D2" s="172"/>
      <c r="E2" s="173"/>
      <c r="F2" s="171"/>
    </row>
    <row r="3" spans="1:11" ht="20.45" customHeight="1" thickTop="1" thickBot="1" x14ac:dyDescent="0.25">
      <c r="A3" s="176"/>
      <c r="B3" s="177" t="s">
        <v>173</v>
      </c>
      <c r="C3" s="500"/>
      <c r="D3" s="501"/>
      <c r="E3" s="501"/>
      <c r="F3" s="501"/>
      <c r="G3" s="501"/>
      <c r="H3" s="502"/>
    </row>
    <row r="4" spans="1:11" ht="20.45" customHeight="1" thickTop="1" thickBot="1" x14ac:dyDescent="0.25">
      <c r="A4" s="176"/>
      <c r="B4" s="177"/>
      <c r="C4" s="178"/>
      <c r="D4" s="179"/>
      <c r="E4" s="180"/>
      <c r="F4" s="178"/>
    </row>
    <row r="5" spans="1:11" ht="20.45" customHeight="1" thickBot="1" x14ac:dyDescent="0.25">
      <c r="A5" s="176"/>
      <c r="B5" s="181" t="s">
        <v>174</v>
      </c>
      <c r="C5" s="503"/>
      <c r="D5" s="504"/>
      <c r="E5" s="504"/>
      <c r="F5" s="504"/>
      <c r="G5" s="504"/>
      <c r="H5" s="505"/>
    </row>
    <row r="6" spans="1:11" ht="13.9" customHeight="1" thickBot="1" x14ac:dyDescent="0.25">
      <c r="A6" s="176"/>
      <c r="B6" s="182"/>
      <c r="C6" s="178"/>
      <c r="D6" s="179"/>
      <c r="E6" s="180"/>
      <c r="F6" s="178"/>
    </row>
    <row r="7" spans="1:11" ht="22.15" customHeight="1" thickBot="1" x14ac:dyDescent="0.25">
      <c r="B7" s="183" t="s">
        <v>175</v>
      </c>
      <c r="C7" s="506"/>
      <c r="D7" s="507"/>
      <c r="E7" s="507"/>
      <c r="F7" s="507"/>
      <c r="G7" s="507"/>
      <c r="H7" s="508"/>
    </row>
    <row r="8" spans="1:11" ht="13.5" customHeight="1" thickBot="1" x14ac:dyDescent="0.3">
      <c r="B8" s="184"/>
      <c r="C8" s="185"/>
      <c r="D8" s="186"/>
      <c r="E8" s="187"/>
      <c r="F8" s="185"/>
    </row>
    <row r="9" spans="1:11" ht="22.15" customHeight="1" thickBot="1" x14ac:dyDescent="0.3">
      <c r="B9" s="183" t="s">
        <v>209</v>
      </c>
      <c r="C9" s="509">
        <v>2025</v>
      </c>
      <c r="D9" s="510"/>
      <c r="E9" s="187"/>
      <c r="F9" s="185"/>
    </row>
    <row r="11" spans="1:11" ht="29.25" customHeight="1" x14ac:dyDescent="0.2">
      <c r="A11" s="511" t="s">
        <v>176</v>
      </c>
      <c r="B11" s="511"/>
      <c r="C11" s="511"/>
      <c r="D11" s="188" t="s">
        <v>94</v>
      </c>
      <c r="E11" s="189" t="s">
        <v>95</v>
      </c>
      <c r="G11" s="512" t="s">
        <v>177</v>
      </c>
      <c r="H11" s="513"/>
      <c r="I11" s="514"/>
      <c r="J11" s="190" t="s">
        <v>94</v>
      </c>
      <c r="K11" s="191" t="s">
        <v>95</v>
      </c>
    </row>
    <row r="12" spans="1:11" ht="16.149999999999999" customHeight="1" x14ac:dyDescent="0.2">
      <c r="A12" s="427" t="s">
        <v>178</v>
      </c>
      <c r="B12" s="428"/>
      <c r="C12" s="428"/>
      <c r="D12" s="428"/>
      <c r="E12" s="429"/>
      <c r="G12" s="485">
        <v>70</v>
      </c>
      <c r="H12" s="491" t="s">
        <v>11</v>
      </c>
      <c r="I12" s="488"/>
      <c r="J12" s="466">
        <f>SUM(J14:J17)</f>
        <v>0</v>
      </c>
      <c r="K12" s="497" t="str">
        <f>IF($J$50=0,"",J12/$J$50)</f>
        <v/>
      </c>
    </row>
    <row r="13" spans="1:11" ht="16.149999999999999" customHeight="1" x14ac:dyDescent="0.2">
      <c r="A13" s="457" t="s">
        <v>179</v>
      </c>
      <c r="B13" s="457"/>
      <c r="C13" s="457"/>
      <c r="D13" s="457"/>
      <c r="E13" s="457"/>
      <c r="G13" s="486"/>
      <c r="H13" s="492"/>
      <c r="I13" s="493"/>
      <c r="J13" s="467"/>
      <c r="K13" s="498"/>
    </row>
    <row r="14" spans="1:11" s="195" customFormat="1" ht="16.149999999999999" customHeight="1" x14ac:dyDescent="0.2">
      <c r="A14" s="483"/>
      <c r="B14" s="494"/>
      <c r="C14" s="192" t="s">
        <v>12</v>
      </c>
      <c r="D14" s="193"/>
      <c r="E14" s="194"/>
      <c r="G14" s="196"/>
      <c r="H14" s="434" t="s">
        <v>101</v>
      </c>
      <c r="I14" s="435"/>
      <c r="J14" s="197"/>
      <c r="K14" s="198" t="str">
        <f>IF(J14="","",J14/$J$12)</f>
        <v/>
      </c>
    </row>
    <row r="15" spans="1:11" s="195" customFormat="1" ht="16.149999999999999" customHeight="1" x14ac:dyDescent="0.2">
      <c r="A15" s="199">
        <v>64</v>
      </c>
      <c r="B15" s="200" t="s">
        <v>17</v>
      </c>
      <c r="C15" s="201"/>
      <c r="D15" s="202"/>
      <c r="E15" s="203" t="str">
        <f>IF(D15="","",D15/$D$27)</f>
        <v/>
      </c>
      <c r="G15" s="204"/>
      <c r="H15" s="434" t="s">
        <v>16</v>
      </c>
      <c r="I15" s="435"/>
      <c r="J15" s="197"/>
      <c r="K15" s="198" t="str">
        <f t="shared" ref="K15:K16" si="0">IF(J15="","",J15/$J$12)</f>
        <v/>
      </c>
    </row>
    <row r="16" spans="1:11" ht="16.149999999999999" customHeight="1" x14ac:dyDescent="0.2">
      <c r="A16" s="204">
        <v>64</v>
      </c>
      <c r="B16" s="205" t="s">
        <v>19</v>
      </c>
      <c r="C16" s="201"/>
      <c r="D16" s="202"/>
      <c r="E16" s="203" t="str">
        <f>IF(D16="","",D16/$D$27)</f>
        <v/>
      </c>
      <c r="G16" s="204"/>
      <c r="H16" s="495" t="s">
        <v>18</v>
      </c>
      <c r="I16" s="496"/>
      <c r="J16" s="197"/>
      <c r="K16" s="198" t="str">
        <f t="shared" si="0"/>
        <v/>
      </c>
    </row>
    <row r="17" spans="1:11" ht="16.149999999999999" customHeight="1" x14ac:dyDescent="0.2">
      <c r="A17" s="204"/>
      <c r="B17" s="205"/>
      <c r="C17" s="201"/>
      <c r="D17" s="202"/>
      <c r="E17" s="203"/>
      <c r="G17" s="204"/>
      <c r="H17" s="495" t="s">
        <v>20</v>
      </c>
      <c r="I17" s="496"/>
      <c r="J17" s="206"/>
      <c r="K17" s="198"/>
    </row>
    <row r="18" spans="1:11" ht="16.149999999999999" customHeight="1" x14ac:dyDescent="0.2">
      <c r="A18" s="204">
        <v>64</v>
      </c>
      <c r="B18" s="205" t="s">
        <v>21</v>
      </c>
      <c r="C18" s="207"/>
      <c r="D18" s="197"/>
      <c r="E18" s="203" t="str">
        <f t="shared" ref="E18:E26" si="1">IF(D18="","",D18/$D$27)</f>
        <v/>
      </c>
      <c r="G18" s="208">
        <v>75</v>
      </c>
      <c r="H18" s="489" t="s">
        <v>22</v>
      </c>
      <c r="I18" s="490"/>
      <c r="J18" s="209">
        <f>SUM(J19:J22)</f>
        <v>0</v>
      </c>
      <c r="K18" s="210" t="str">
        <f>IF($J$50=0,"",J18/$J$50)</f>
        <v/>
      </c>
    </row>
    <row r="19" spans="1:11" ht="16.149999999999999" customHeight="1" x14ac:dyDescent="0.2">
      <c r="A19" s="204">
        <v>64</v>
      </c>
      <c r="B19" s="205" t="s">
        <v>23</v>
      </c>
      <c r="C19" s="207"/>
      <c r="D19" s="197"/>
      <c r="E19" s="203" t="str">
        <f t="shared" si="1"/>
        <v/>
      </c>
      <c r="G19" s="204"/>
      <c r="H19" s="483" t="s">
        <v>24</v>
      </c>
      <c r="I19" s="484"/>
      <c r="J19" s="197"/>
      <c r="K19" s="198" t="str">
        <f t="shared" ref="K19:K22" si="2">IF(J19="","",J19/$J$18)</f>
        <v/>
      </c>
    </row>
    <row r="20" spans="1:11" ht="16.149999999999999" customHeight="1" x14ac:dyDescent="0.2">
      <c r="A20" s="204">
        <v>64</v>
      </c>
      <c r="B20" s="205" t="s">
        <v>25</v>
      </c>
      <c r="C20" s="207"/>
      <c r="D20" s="197"/>
      <c r="E20" s="203" t="str">
        <f t="shared" si="1"/>
        <v/>
      </c>
      <c r="G20" s="211"/>
      <c r="H20" s="205" t="s">
        <v>26</v>
      </c>
      <c r="I20" s="212"/>
      <c r="J20" s="197"/>
      <c r="K20" s="198" t="str">
        <f t="shared" si="2"/>
        <v/>
      </c>
    </row>
    <row r="21" spans="1:11" ht="16.149999999999999" customHeight="1" x14ac:dyDescent="0.2">
      <c r="A21" s="204"/>
      <c r="B21" s="205" t="s">
        <v>27</v>
      </c>
      <c r="C21" s="207"/>
      <c r="D21" s="197"/>
      <c r="E21" s="203" t="str">
        <f t="shared" si="1"/>
        <v/>
      </c>
      <c r="G21" s="211"/>
      <c r="H21" s="434" t="s">
        <v>28</v>
      </c>
      <c r="I21" s="435"/>
      <c r="J21" s="197"/>
      <c r="K21" s="198" t="str">
        <f t="shared" si="2"/>
        <v/>
      </c>
    </row>
    <row r="22" spans="1:11" ht="16.149999999999999" customHeight="1" x14ac:dyDescent="0.2">
      <c r="A22" s="204">
        <v>62</v>
      </c>
      <c r="B22" s="441" t="s">
        <v>180</v>
      </c>
      <c r="C22" s="441"/>
      <c r="D22" s="197"/>
      <c r="E22" s="203" t="str">
        <f t="shared" si="1"/>
        <v/>
      </c>
      <c r="G22" s="211"/>
      <c r="H22" s="434" t="s">
        <v>20</v>
      </c>
      <c r="I22" s="435"/>
      <c r="J22" s="197"/>
      <c r="K22" s="198" t="str">
        <f t="shared" si="2"/>
        <v/>
      </c>
    </row>
    <row r="23" spans="1:11" ht="16.149999999999999" customHeight="1" x14ac:dyDescent="0.2">
      <c r="A23" s="204">
        <v>64</v>
      </c>
      <c r="B23" s="441" t="s">
        <v>30</v>
      </c>
      <c r="C23" s="441"/>
      <c r="D23" s="197"/>
      <c r="E23" s="203" t="str">
        <f t="shared" si="1"/>
        <v/>
      </c>
      <c r="G23" s="485">
        <v>74</v>
      </c>
      <c r="H23" s="487" t="s">
        <v>181</v>
      </c>
      <c r="I23" s="488"/>
      <c r="J23" s="466">
        <f>SUM(J29+J34+J37+J41+J44+J47)</f>
        <v>0</v>
      </c>
      <c r="K23" s="468" t="str">
        <f>IF($J$50=0,"",J23/$J$50)</f>
        <v/>
      </c>
    </row>
    <row r="24" spans="1:11" ht="19.5" customHeight="1" x14ac:dyDescent="0.2">
      <c r="A24" s="204"/>
      <c r="B24" s="470" t="s">
        <v>32</v>
      </c>
      <c r="C24" s="441"/>
      <c r="D24" s="197"/>
      <c r="E24" s="203" t="str">
        <f t="shared" si="1"/>
        <v/>
      </c>
      <c r="G24" s="486"/>
      <c r="H24" s="213" t="s">
        <v>119</v>
      </c>
      <c r="I24" s="213" t="s">
        <v>120</v>
      </c>
      <c r="J24" s="467"/>
      <c r="K24" s="469" t="str">
        <f>IF($J$50=0,"",J24/$J$50)</f>
        <v/>
      </c>
    </row>
    <row r="25" spans="1:11" ht="18.75" customHeight="1" x14ac:dyDescent="0.2">
      <c r="A25" s="214"/>
      <c r="B25" s="471" t="s">
        <v>34</v>
      </c>
      <c r="C25" s="472"/>
      <c r="D25" s="215"/>
      <c r="E25" s="216" t="str">
        <f t="shared" si="1"/>
        <v/>
      </c>
      <c r="G25" s="217"/>
      <c r="H25" s="218" t="s">
        <v>182</v>
      </c>
      <c r="I25" s="214" t="s">
        <v>128</v>
      </c>
      <c r="J25" s="197"/>
      <c r="K25" s="198" t="str">
        <f>IF(J25="","",J25/$J$23)</f>
        <v/>
      </c>
    </row>
    <row r="26" spans="1:11" ht="16.149999999999999" customHeight="1" x14ac:dyDescent="0.2">
      <c r="A26" s="214"/>
      <c r="B26" s="473" t="s">
        <v>36</v>
      </c>
      <c r="C26" s="473"/>
      <c r="D26" s="219"/>
      <c r="E26" s="220" t="str">
        <f t="shared" si="1"/>
        <v/>
      </c>
      <c r="G26" s="221"/>
      <c r="H26" s="222"/>
      <c r="I26" s="214" t="s">
        <v>37</v>
      </c>
      <c r="J26" s="197"/>
      <c r="K26" s="198" t="str">
        <f>IF(J26="","",J26/$J$23)</f>
        <v/>
      </c>
    </row>
    <row r="27" spans="1:11" ht="16.149999999999999" customHeight="1" x14ac:dyDescent="0.2">
      <c r="A27" s="474" t="s">
        <v>183</v>
      </c>
      <c r="B27" s="475"/>
      <c r="C27" s="476"/>
      <c r="D27" s="223">
        <f>SUM(D15:D26)</f>
        <v>0</v>
      </c>
      <c r="E27" s="224" t="str">
        <f>IF($D$62=0,"",D27/$D$62)</f>
        <v/>
      </c>
      <c r="G27" s="221"/>
      <c r="H27" s="222"/>
      <c r="I27" s="477" t="s">
        <v>20</v>
      </c>
      <c r="J27" s="479"/>
      <c r="K27" s="481" t="str">
        <f t="shared" ref="K27:K28" si="3">IF(J27="","",J27/$J$23)</f>
        <v/>
      </c>
    </row>
    <row r="28" spans="1:11" ht="16.149999999999999" customHeight="1" x14ac:dyDescent="0.2">
      <c r="A28" s="457" t="s">
        <v>184</v>
      </c>
      <c r="B28" s="457"/>
      <c r="C28" s="457"/>
      <c r="D28" s="457"/>
      <c r="E28" s="457"/>
      <c r="G28" s="221"/>
      <c r="H28" s="222" t="s">
        <v>50</v>
      </c>
      <c r="I28" s="478"/>
      <c r="J28" s="480"/>
      <c r="K28" s="482" t="str">
        <f t="shared" si="3"/>
        <v/>
      </c>
    </row>
    <row r="29" spans="1:11" ht="16.149999999999999" customHeight="1" x14ac:dyDescent="0.2">
      <c r="A29" s="204">
        <v>61</v>
      </c>
      <c r="B29" s="441" t="s">
        <v>185</v>
      </c>
      <c r="C29" s="441"/>
      <c r="D29" s="197"/>
      <c r="E29" s="198" t="str">
        <f t="shared" ref="E29:E36" si="4">IF(D29="","",D29/$D$37)</f>
        <v/>
      </c>
      <c r="G29" s="225"/>
      <c r="H29" s="226"/>
      <c r="I29" s="227" t="s">
        <v>126</v>
      </c>
      <c r="J29" s="228">
        <f>SUM(J25:J27)</f>
        <v>0</v>
      </c>
      <c r="K29" s="229" t="str">
        <f>IF(J29=0,"",J29/$J$23)</f>
        <v/>
      </c>
    </row>
    <row r="30" spans="1:11" ht="16.149999999999999" customHeight="1" x14ac:dyDescent="0.2">
      <c r="A30" s="204"/>
      <c r="B30" s="441" t="s">
        <v>43</v>
      </c>
      <c r="C30" s="441"/>
      <c r="D30" s="197"/>
      <c r="E30" s="198" t="str">
        <f t="shared" si="4"/>
        <v/>
      </c>
      <c r="G30" s="230"/>
      <c r="H30" s="231" t="s">
        <v>40</v>
      </c>
      <c r="I30" s="232" t="s">
        <v>186</v>
      </c>
      <c r="J30" s="197"/>
      <c r="K30" s="198" t="str">
        <f t="shared" ref="K30:K33" si="5">IF(J30="","",J30/$J$23)</f>
        <v/>
      </c>
    </row>
    <row r="31" spans="1:11" ht="16.149999999999999" customHeight="1" x14ac:dyDescent="0.2">
      <c r="A31" s="204">
        <v>61</v>
      </c>
      <c r="B31" s="441" t="s">
        <v>45</v>
      </c>
      <c r="C31" s="441"/>
      <c r="D31" s="197"/>
      <c r="E31" s="198" t="str">
        <f t="shared" si="4"/>
        <v/>
      </c>
      <c r="G31" s="221"/>
      <c r="H31" s="233"/>
      <c r="I31" s="232" t="s">
        <v>44</v>
      </c>
      <c r="J31" s="197"/>
      <c r="K31" s="198" t="str">
        <f t="shared" si="5"/>
        <v/>
      </c>
    </row>
    <row r="32" spans="1:11" ht="16.149999999999999" customHeight="1" x14ac:dyDescent="0.2">
      <c r="A32" s="204">
        <v>65</v>
      </c>
      <c r="B32" s="441" t="s">
        <v>46</v>
      </c>
      <c r="C32" s="441"/>
      <c r="D32" s="197"/>
      <c r="E32" s="198" t="str">
        <f t="shared" si="4"/>
        <v/>
      </c>
      <c r="G32" s="221"/>
      <c r="H32" s="233"/>
      <c r="I32" s="234" t="s">
        <v>47</v>
      </c>
      <c r="J32" s="197"/>
      <c r="K32" s="198" t="str">
        <f t="shared" si="5"/>
        <v/>
      </c>
    </row>
    <row r="33" spans="1:11" ht="16.149999999999999" customHeight="1" x14ac:dyDescent="0.2">
      <c r="A33" s="204">
        <v>62</v>
      </c>
      <c r="B33" s="441" t="s">
        <v>48</v>
      </c>
      <c r="C33" s="441"/>
      <c r="D33" s="197"/>
      <c r="E33" s="198" t="str">
        <f t="shared" si="4"/>
        <v/>
      </c>
      <c r="G33" s="221"/>
      <c r="H33" s="233"/>
      <c r="I33" s="235" t="s">
        <v>20</v>
      </c>
      <c r="J33" s="236"/>
      <c r="K33" s="198" t="str">
        <f t="shared" si="5"/>
        <v/>
      </c>
    </row>
    <row r="34" spans="1:11" ht="16.149999999999999" customHeight="1" x14ac:dyDescent="0.2">
      <c r="A34" s="204">
        <v>62</v>
      </c>
      <c r="B34" s="441" t="s">
        <v>187</v>
      </c>
      <c r="C34" s="441"/>
      <c r="D34" s="197"/>
      <c r="E34" s="198" t="str">
        <f t="shared" si="4"/>
        <v/>
      </c>
      <c r="G34" s="225"/>
      <c r="H34" s="226"/>
      <c r="I34" s="227" t="s">
        <v>126</v>
      </c>
      <c r="J34" s="228">
        <f>SUM(J30:J33)</f>
        <v>0</v>
      </c>
      <c r="K34" s="229" t="str">
        <f>IF(J34=0,"",J34/$J$23)</f>
        <v/>
      </c>
    </row>
    <row r="35" spans="1:11" ht="16.149999999999999" customHeight="1" x14ac:dyDescent="0.2">
      <c r="A35" s="237"/>
      <c r="B35" s="462" t="s">
        <v>20</v>
      </c>
      <c r="C35" s="463"/>
      <c r="D35" s="219"/>
      <c r="E35" s="423" t="str">
        <f t="shared" si="4"/>
        <v/>
      </c>
      <c r="G35" s="230"/>
      <c r="H35" s="231" t="s">
        <v>188</v>
      </c>
      <c r="I35" s="238"/>
      <c r="J35" s="197"/>
      <c r="K35" s="198" t="str">
        <f t="shared" ref="K35:K36" si="6">IF(J35="","",J35/$J$23)</f>
        <v/>
      </c>
    </row>
    <row r="36" spans="1:11" ht="16.149999999999999" customHeight="1" x14ac:dyDescent="0.2">
      <c r="A36" s="239"/>
      <c r="B36" s="464"/>
      <c r="C36" s="465"/>
      <c r="D36" s="215"/>
      <c r="E36" s="424" t="str">
        <f t="shared" si="4"/>
        <v/>
      </c>
      <c r="G36" s="221"/>
      <c r="H36" s="233"/>
      <c r="I36" s="238"/>
      <c r="J36" s="197"/>
      <c r="K36" s="198" t="str">
        <f t="shared" si="6"/>
        <v/>
      </c>
    </row>
    <row r="37" spans="1:11" ht="16.149999999999999" customHeight="1" x14ac:dyDescent="0.2">
      <c r="A37" s="454" t="s">
        <v>189</v>
      </c>
      <c r="B37" s="454"/>
      <c r="C37" s="454"/>
      <c r="D37" s="223">
        <f>SUM(D29:D36)</f>
        <v>0</v>
      </c>
      <c r="E37" s="240" t="str">
        <f>IF($D$62=0,"",D37/$D$62)</f>
        <v/>
      </c>
      <c r="G37" s="225"/>
      <c r="H37" s="226"/>
      <c r="I37" s="227" t="s">
        <v>126</v>
      </c>
      <c r="J37" s="228">
        <f>SUM(J35:J36)</f>
        <v>0</v>
      </c>
      <c r="K37" s="229" t="str">
        <f>IF(J37=0,"",J37/$J$23)</f>
        <v/>
      </c>
    </row>
    <row r="38" spans="1:11" ht="16.149999999999999" customHeight="1" x14ac:dyDescent="0.2">
      <c r="A38" s="457" t="s">
        <v>190</v>
      </c>
      <c r="B38" s="457"/>
      <c r="C38" s="457"/>
      <c r="D38" s="457"/>
      <c r="E38" s="457"/>
      <c r="G38" s="458" t="s">
        <v>191</v>
      </c>
      <c r="H38" s="459"/>
      <c r="I38" s="241" t="s">
        <v>192</v>
      </c>
      <c r="J38" s="197"/>
      <c r="K38" s="198" t="str">
        <f t="shared" ref="K38" si="7">IF(J38="","",J38/$J$23)</f>
        <v/>
      </c>
    </row>
    <row r="39" spans="1:11" ht="16.149999999999999" customHeight="1" x14ac:dyDescent="0.2">
      <c r="A39" s="204">
        <v>60</v>
      </c>
      <c r="B39" s="441" t="s">
        <v>57</v>
      </c>
      <c r="C39" s="441"/>
      <c r="D39" s="197"/>
      <c r="E39" s="198" t="str">
        <f>IF(D39="","",D39/$D$44)</f>
        <v/>
      </c>
      <c r="G39" s="460"/>
      <c r="H39" s="461"/>
      <c r="I39" s="241" t="s">
        <v>58</v>
      </c>
      <c r="J39" s="197"/>
      <c r="K39" s="198"/>
    </row>
    <row r="40" spans="1:11" ht="16.149999999999999" customHeight="1" x14ac:dyDescent="0.2">
      <c r="A40" s="204"/>
      <c r="B40" s="439" t="s">
        <v>59</v>
      </c>
      <c r="C40" s="440"/>
      <c r="D40" s="197"/>
      <c r="E40" s="198"/>
      <c r="G40" s="460"/>
      <c r="H40" s="461"/>
      <c r="I40" s="241"/>
      <c r="J40" s="197"/>
      <c r="K40" s="198"/>
    </row>
    <row r="41" spans="1:11" ht="16.149999999999999" customHeight="1" x14ac:dyDescent="0.2">
      <c r="A41" s="204"/>
      <c r="B41" s="439" t="s">
        <v>193</v>
      </c>
      <c r="C41" s="440"/>
      <c r="D41" s="197"/>
      <c r="E41" s="198"/>
      <c r="G41" s="242"/>
      <c r="H41" s="243"/>
      <c r="I41" s="244" t="s">
        <v>126</v>
      </c>
      <c r="J41" s="228">
        <f>SUM(J38:J40)</f>
        <v>0</v>
      </c>
      <c r="K41" s="198"/>
    </row>
    <row r="42" spans="1:11" ht="16.149999999999999" customHeight="1" x14ac:dyDescent="0.2">
      <c r="A42" s="237"/>
      <c r="B42" s="419" t="s">
        <v>20</v>
      </c>
      <c r="C42" s="420"/>
      <c r="D42" s="245"/>
      <c r="E42" s="423" t="str">
        <f>IF(D42="","",D42/$D$44)</f>
        <v/>
      </c>
      <c r="G42" s="230"/>
      <c r="H42" s="451" t="s">
        <v>194</v>
      </c>
      <c r="I42" s="246"/>
      <c r="J42" s="197"/>
      <c r="K42" s="198" t="str">
        <f t="shared" ref="K42:K43" si="8">IF(J42="","",J42/$J$23)</f>
        <v/>
      </c>
    </row>
    <row r="43" spans="1:11" ht="16.149999999999999" customHeight="1" x14ac:dyDescent="0.2">
      <c r="A43" s="239"/>
      <c r="B43" s="421"/>
      <c r="C43" s="422"/>
      <c r="D43" s="236"/>
      <c r="E43" s="424" t="str">
        <f>IF(D43="","",D43/$D$44)</f>
        <v/>
      </c>
      <c r="G43" s="221"/>
      <c r="H43" s="452"/>
      <c r="I43" s="247"/>
      <c r="J43" s="197"/>
      <c r="K43" s="198" t="str">
        <f t="shared" si="8"/>
        <v/>
      </c>
    </row>
    <row r="44" spans="1:11" s="249" customFormat="1" ht="16.149999999999999" customHeight="1" x14ac:dyDescent="0.25">
      <c r="A44" s="454" t="s">
        <v>195</v>
      </c>
      <c r="B44" s="454"/>
      <c r="C44" s="454"/>
      <c r="D44" s="223">
        <f>SUM(D39:D43)</f>
        <v>0</v>
      </c>
      <c r="E44" s="248" t="str">
        <f>IF($D$62=0,"",D44/$D$62)</f>
        <v/>
      </c>
      <c r="G44" s="225"/>
      <c r="H44" s="453"/>
      <c r="I44" s="227" t="s">
        <v>126</v>
      </c>
      <c r="J44" s="228">
        <f>SUM(J42:J43)</f>
        <v>0</v>
      </c>
      <c r="K44" s="229" t="str">
        <f>IF(J44=0,"",J44/$J$23)</f>
        <v/>
      </c>
    </row>
    <row r="45" spans="1:11" ht="16.149999999999999" customHeight="1" x14ac:dyDescent="0.2">
      <c r="A45" s="250"/>
      <c r="B45" s="455" t="s">
        <v>72</v>
      </c>
      <c r="C45" s="455"/>
      <c r="D45" s="251">
        <f>SUM(D44,D37,D27)</f>
        <v>0</v>
      </c>
      <c r="E45" s="252" t="str">
        <f>IF($D$62=0,"",D45/$D$62)</f>
        <v/>
      </c>
      <c r="G45" s="217"/>
      <c r="H45" s="218" t="s">
        <v>196</v>
      </c>
      <c r="I45" s="246"/>
      <c r="J45" s="197"/>
      <c r="K45" s="198" t="str">
        <f t="shared" ref="K45:K49" si="9">IF(J45="","",J45/$J$23)</f>
        <v/>
      </c>
    </row>
    <row r="46" spans="1:11" ht="16.149999999999999" customHeight="1" x14ac:dyDescent="0.2">
      <c r="A46" s="456" t="s">
        <v>67</v>
      </c>
      <c r="B46" s="457"/>
      <c r="C46" s="457"/>
      <c r="D46" s="457"/>
      <c r="E46" s="457"/>
      <c r="G46" s="221"/>
      <c r="H46" s="233"/>
      <c r="I46" s="246"/>
      <c r="J46" s="197"/>
      <c r="K46" s="198" t="str">
        <f t="shared" si="9"/>
        <v/>
      </c>
    </row>
    <row r="47" spans="1:11" ht="18" customHeight="1" x14ac:dyDescent="0.2">
      <c r="A47" s="204">
        <v>64</v>
      </c>
      <c r="B47" s="441" t="s">
        <v>197</v>
      </c>
      <c r="C47" s="441"/>
      <c r="D47" s="197"/>
      <c r="E47" s="198" t="str">
        <f>IF(D47="","",D47/$D$53)</f>
        <v/>
      </c>
      <c r="G47" s="225"/>
      <c r="H47" s="226"/>
      <c r="I47" s="227" t="s">
        <v>126</v>
      </c>
      <c r="J47" s="228">
        <f>SUM(J45:J46)</f>
        <v>0</v>
      </c>
      <c r="K47" s="229" t="str">
        <f>IF(J47=0,"",J47/$J$23)</f>
        <v/>
      </c>
    </row>
    <row r="48" spans="1:11" s="253" customFormat="1" ht="18" customHeight="1" x14ac:dyDescent="0.25">
      <c r="A48" s="26" t="s">
        <v>70</v>
      </c>
      <c r="B48" s="441" t="s">
        <v>71</v>
      </c>
      <c r="C48" s="441"/>
      <c r="D48" s="197"/>
      <c r="E48" s="198"/>
      <c r="G48" s="254"/>
      <c r="H48" s="255" t="s">
        <v>68</v>
      </c>
      <c r="I48" s="246"/>
      <c r="J48" s="197"/>
      <c r="K48" s="198" t="str">
        <f t="shared" si="9"/>
        <v/>
      </c>
    </row>
    <row r="49" spans="1:11" ht="16.149999999999999" customHeight="1" x14ac:dyDescent="0.2">
      <c r="A49" s="204"/>
      <c r="B49" s="434" t="s">
        <v>30</v>
      </c>
      <c r="C49" s="435"/>
      <c r="D49" s="197"/>
      <c r="E49" s="198"/>
      <c r="G49" s="225"/>
      <c r="H49" s="256" t="s">
        <v>198</v>
      </c>
      <c r="I49" s="257"/>
      <c r="J49" s="236"/>
      <c r="K49" s="198" t="str">
        <f t="shared" si="9"/>
        <v/>
      </c>
    </row>
    <row r="50" spans="1:11" ht="16.149999999999999" customHeight="1" x14ac:dyDescent="0.2">
      <c r="A50" s="204"/>
      <c r="B50" s="449" t="s">
        <v>34</v>
      </c>
      <c r="C50" s="450"/>
      <c r="D50" s="197"/>
      <c r="E50" s="198"/>
      <c r="G50" s="250"/>
      <c r="H50" s="258" t="s">
        <v>72</v>
      </c>
      <c r="I50" s="259"/>
      <c r="J50" s="260">
        <f>J23+J18+J12+J48+J49</f>
        <v>0</v>
      </c>
      <c r="K50" s="261" t="str">
        <f>IF($J$67=0,"",J50/$J$67)</f>
        <v/>
      </c>
    </row>
    <row r="51" spans="1:11" ht="16.149999999999999" customHeight="1" x14ac:dyDescent="0.2">
      <c r="A51" s="26"/>
      <c r="B51" s="441" t="s">
        <v>32</v>
      </c>
      <c r="C51" s="441"/>
      <c r="D51" s="197"/>
      <c r="E51" s="198" t="str">
        <f>IF(D51="","",D51/$D$53)</f>
        <v/>
      </c>
      <c r="G51" s="427" t="s">
        <v>73</v>
      </c>
      <c r="H51" s="428"/>
      <c r="I51" s="428"/>
      <c r="J51" s="428"/>
      <c r="K51" s="429"/>
    </row>
    <row r="52" spans="1:11" ht="16.149999999999999" customHeight="1" x14ac:dyDescent="0.2">
      <c r="A52" s="26"/>
      <c r="B52" s="437" t="s">
        <v>75</v>
      </c>
      <c r="C52" s="438"/>
      <c r="D52" s="197"/>
      <c r="E52" s="262"/>
      <c r="G52" s="431"/>
      <c r="H52" s="442" t="s">
        <v>74</v>
      </c>
      <c r="I52" s="443"/>
      <c r="J52" s="263"/>
      <c r="K52" s="262" t="str">
        <f>IF(J52=0,"",J52/$J$60)</f>
        <v/>
      </c>
    </row>
    <row r="53" spans="1:11" ht="16.149999999999999" customHeight="1" x14ac:dyDescent="0.2">
      <c r="A53" s="264"/>
      <c r="B53" s="426" t="s">
        <v>166</v>
      </c>
      <c r="C53" s="426"/>
      <c r="D53" s="265">
        <f>SUM(D47:D52)</f>
        <v>0</v>
      </c>
      <c r="E53" s="252" t="str">
        <f>IF($D$62=0,"",D53/$D$62)</f>
        <v/>
      </c>
      <c r="G53" s="432"/>
      <c r="H53" s="444" t="s">
        <v>199</v>
      </c>
      <c r="I53" s="445"/>
      <c r="J53" s="266">
        <f>J52-J54</f>
        <v>0</v>
      </c>
      <c r="K53" s="267"/>
    </row>
    <row r="54" spans="1:11" ht="16.149999999999999" customHeight="1" x14ac:dyDescent="0.2">
      <c r="A54" s="446" t="s">
        <v>200</v>
      </c>
      <c r="B54" s="446"/>
      <c r="C54" s="446"/>
      <c r="D54" s="446"/>
      <c r="E54" s="446"/>
      <c r="G54" s="432"/>
      <c r="H54" s="447" t="s">
        <v>201</v>
      </c>
      <c r="I54" s="448"/>
      <c r="J54" s="268"/>
      <c r="K54" s="269"/>
    </row>
    <row r="55" spans="1:11" ht="16.149999999999999" customHeight="1" x14ac:dyDescent="0.2">
      <c r="A55" s="204"/>
      <c r="B55" s="434" t="s">
        <v>81</v>
      </c>
      <c r="C55" s="435"/>
      <c r="D55" s="197"/>
      <c r="E55" s="198" t="str">
        <f>IF(D55="","",D55/$D$61)</f>
        <v/>
      </c>
      <c r="G55" s="432"/>
      <c r="H55" s="434" t="s">
        <v>202</v>
      </c>
      <c r="I55" s="435"/>
      <c r="J55" s="270"/>
      <c r="K55" s="198" t="str">
        <f>IF(J55="","",J55/$J$60)</f>
        <v/>
      </c>
    </row>
    <row r="56" spans="1:11" ht="16.149999999999999" customHeight="1" x14ac:dyDescent="0.2">
      <c r="A56" s="204"/>
      <c r="B56" s="434" t="s">
        <v>82</v>
      </c>
      <c r="C56" s="435"/>
      <c r="D56" s="197"/>
      <c r="E56" s="198"/>
      <c r="G56" s="432"/>
      <c r="H56" s="449" t="s">
        <v>211</v>
      </c>
      <c r="I56" s="450"/>
      <c r="J56" s="270"/>
      <c r="K56" s="198"/>
    </row>
    <row r="57" spans="1:11" ht="16.149999999999999" customHeight="1" x14ac:dyDescent="0.2">
      <c r="A57" s="204"/>
      <c r="B57" s="434" t="s">
        <v>84</v>
      </c>
      <c r="C57" s="435"/>
      <c r="D57" s="197"/>
      <c r="E57" s="198" t="str">
        <f>IF(D57="","",D57/$D$61)</f>
        <v/>
      </c>
      <c r="G57" s="432"/>
      <c r="H57" s="439" t="s">
        <v>83</v>
      </c>
      <c r="I57" s="440"/>
      <c r="J57" s="270"/>
      <c r="K57" s="198" t="str">
        <f t="shared" ref="K57" si="10">IF(J57="","",J57/$J$60)</f>
        <v/>
      </c>
    </row>
    <row r="58" spans="1:11" ht="16.149999999999999" customHeight="1" x14ac:dyDescent="0.2">
      <c r="A58" s="204"/>
      <c r="B58" s="434" t="s">
        <v>20</v>
      </c>
      <c r="C58" s="435"/>
      <c r="D58" s="197"/>
      <c r="E58" s="198" t="str">
        <f>IF(D58="","",D58/$D$61)</f>
        <v/>
      </c>
      <c r="G58" s="432"/>
      <c r="H58" s="449"/>
      <c r="I58" s="450"/>
      <c r="J58" s="270"/>
      <c r="K58" s="198" t="str">
        <f>IF(J58="","",J58/$J$60)</f>
        <v/>
      </c>
    </row>
    <row r="59" spans="1:11" ht="16.149999999999999" customHeight="1" x14ac:dyDescent="0.2">
      <c r="A59" s="318"/>
      <c r="B59" s="516"/>
      <c r="C59" s="517"/>
      <c r="D59" s="207"/>
      <c r="E59" s="515" t="str">
        <f>IF(D59="","",D59/$D$61)</f>
        <v/>
      </c>
      <c r="G59" s="433"/>
      <c r="H59" s="439"/>
      <c r="I59" s="440"/>
      <c r="J59" s="270"/>
      <c r="K59" s="198" t="str">
        <f>IF(J59="","",J59/$J$60)</f>
        <v/>
      </c>
    </row>
    <row r="60" spans="1:11" ht="16.149999999999999" customHeight="1" x14ac:dyDescent="0.2">
      <c r="A60" s="319"/>
      <c r="B60" s="516"/>
      <c r="C60" s="517"/>
      <c r="D60" s="207"/>
      <c r="E60" s="515" t="str">
        <f>IF(D60="","",D60/$D$61)</f>
        <v/>
      </c>
      <c r="G60" s="271"/>
      <c r="H60" s="272" t="s">
        <v>166</v>
      </c>
      <c r="I60" s="273"/>
      <c r="J60" s="274">
        <f>J52+J55+J57+J58+J59</f>
        <v>0</v>
      </c>
      <c r="K60" s="275" t="str">
        <f>IF($J$67=0,"",J60/$J$67)</f>
        <v/>
      </c>
    </row>
    <row r="61" spans="1:11" ht="16.149999999999999" customHeight="1" x14ac:dyDescent="0.2">
      <c r="A61" s="264"/>
      <c r="B61" s="426" t="s">
        <v>203</v>
      </c>
      <c r="C61" s="426"/>
      <c r="D61" s="265">
        <f>SUM(D55:D59)</f>
        <v>0</v>
      </c>
      <c r="E61" s="252" t="str">
        <f>IF($D$62=0,"",D61/$D$62)</f>
        <v/>
      </c>
      <c r="G61" s="427" t="s">
        <v>200</v>
      </c>
      <c r="H61" s="428"/>
      <c r="I61" s="428"/>
      <c r="J61" s="428"/>
      <c r="K61" s="429"/>
    </row>
    <row r="62" spans="1:11" ht="16.149999999999999" customHeight="1" x14ac:dyDescent="0.2">
      <c r="A62" s="276"/>
      <c r="B62" s="430" t="s">
        <v>204</v>
      </c>
      <c r="C62" s="430"/>
      <c r="D62" s="277">
        <f>D45+D53</f>
        <v>0</v>
      </c>
      <c r="E62" s="278" t="str">
        <f>IF(D62=0,"",SUM(E45+E53+E61))</f>
        <v/>
      </c>
      <c r="G62" s="431"/>
      <c r="H62" s="434" t="s">
        <v>81</v>
      </c>
      <c r="I62" s="435"/>
      <c r="J62" s="270"/>
      <c r="K62" s="279" t="str">
        <f>IF(J62="","",J62/$J$66)</f>
        <v/>
      </c>
    </row>
    <row r="63" spans="1:11" ht="16.149999999999999" customHeight="1" x14ac:dyDescent="0.2">
      <c r="B63" s="436"/>
      <c r="C63" s="436"/>
      <c r="G63" s="432"/>
      <c r="H63" s="434" t="s">
        <v>82</v>
      </c>
      <c r="I63" s="435"/>
      <c r="J63" s="270"/>
      <c r="K63" s="279" t="str">
        <f t="shared" ref="K63:K65" si="11">IF(J63="","",J63/$J$66)</f>
        <v/>
      </c>
    </row>
    <row r="64" spans="1:11" ht="16.149999999999999" customHeight="1" x14ac:dyDescent="0.25">
      <c r="B64" s="280" t="s">
        <v>205</v>
      </c>
      <c r="C64" s="280" t="s">
        <v>206</v>
      </c>
      <c r="G64" s="432"/>
      <c r="H64" s="434" t="s">
        <v>84</v>
      </c>
      <c r="I64" s="435"/>
      <c r="J64" s="270"/>
      <c r="K64" s="279" t="str">
        <f t="shared" si="11"/>
        <v/>
      </c>
    </row>
    <row r="65" spans="1:11" ht="16.149999999999999" customHeight="1" x14ac:dyDescent="0.2">
      <c r="G65" s="433"/>
      <c r="H65" s="437" t="s">
        <v>75</v>
      </c>
      <c r="I65" s="438"/>
      <c r="J65" s="270"/>
      <c r="K65" s="279" t="str">
        <f t="shared" si="11"/>
        <v/>
      </c>
    </row>
    <row r="66" spans="1:11" ht="16.149999999999999" customHeight="1" x14ac:dyDescent="0.25">
      <c r="B66" s="280" t="s">
        <v>207</v>
      </c>
      <c r="G66" s="271"/>
      <c r="H66" s="272" t="s">
        <v>203</v>
      </c>
      <c r="I66" s="273"/>
      <c r="J66" s="281">
        <f>SUM(J62:J65)</f>
        <v>0</v>
      </c>
      <c r="K66" s="261" t="str">
        <f>IF($J$67=0,"",J66/$J$67)</f>
        <v/>
      </c>
    </row>
    <row r="67" spans="1:11" ht="16.149999999999999" customHeight="1" x14ac:dyDescent="0.2">
      <c r="G67" s="282"/>
      <c r="H67" s="283" t="s">
        <v>167</v>
      </c>
      <c r="I67" s="284"/>
      <c r="J67" s="277">
        <f>J50+J60</f>
        <v>0</v>
      </c>
      <c r="K67" s="285" t="str">
        <f>IF(J66=0,"",SUM(K66+K60+K50))</f>
        <v/>
      </c>
    </row>
    <row r="68" spans="1:11" ht="16.149999999999999" customHeight="1" x14ac:dyDescent="0.2"/>
    <row r="69" spans="1:11" ht="16.149999999999999" customHeight="1" x14ac:dyDescent="0.2">
      <c r="H69" s="425" t="s">
        <v>208</v>
      </c>
      <c r="I69" s="425"/>
      <c r="J69" s="286" t="str">
        <f>IF(J12=0,"",J12/D62)</f>
        <v/>
      </c>
    </row>
    <row r="70" spans="1:11" s="175" customFormat="1" ht="16.149999999999999" customHeight="1" x14ac:dyDescent="0.2">
      <c r="A70" s="170"/>
      <c r="B70" s="47"/>
      <c r="C70" s="47"/>
      <c r="D70" s="174"/>
      <c r="F70" s="47"/>
      <c r="G70" s="170"/>
      <c r="H70" s="47"/>
      <c r="I70" s="47"/>
      <c r="J70" s="174"/>
    </row>
    <row r="71" spans="1:11" s="175" customFormat="1" ht="16.149999999999999" customHeight="1" x14ac:dyDescent="0.2">
      <c r="A71" s="170"/>
      <c r="B71" s="47"/>
      <c r="C71" s="47"/>
      <c r="D71" s="174"/>
      <c r="E71" s="287"/>
      <c r="F71" s="47"/>
      <c r="G71" s="170"/>
      <c r="H71" s="47"/>
      <c r="I71" s="47"/>
      <c r="J71" s="174"/>
    </row>
    <row r="72" spans="1:11" s="175" customFormat="1" ht="16.149999999999999" customHeight="1" x14ac:dyDescent="0.2">
      <c r="A72" s="170"/>
      <c r="B72" s="47"/>
      <c r="C72" s="47"/>
      <c r="D72" s="174"/>
      <c r="F72" s="47"/>
      <c r="G72" s="170"/>
      <c r="H72" s="47"/>
      <c r="I72" s="47"/>
      <c r="J72" s="174"/>
    </row>
    <row r="73" spans="1:11" s="175" customFormat="1" ht="12.75" customHeight="1" x14ac:dyDescent="0.2">
      <c r="A73" s="170"/>
      <c r="B73" s="47"/>
      <c r="C73" s="47"/>
      <c r="D73" s="174"/>
      <c r="F73" s="47"/>
      <c r="G73" s="170"/>
      <c r="H73" s="47"/>
      <c r="I73" s="47"/>
      <c r="J73" s="174"/>
    </row>
    <row r="76" spans="1:11" s="175" customFormat="1" ht="12.75" customHeight="1" x14ac:dyDescent="0.2">
      <c r="A76" s="170"/>
      <c r="B76" s="47"/>
      <c r="C76" s="47"/>
      <c r="D76" s="174"/>
      <c r="F76" s="47"/>
      <c r="G76" s="170"/>
      <c r="H76" s="47"/>
      <c r="I76" s="47"/>
      <c r="J76" s="174"/>
    </row>
  </sheetData>
  <mergeCells count="92">
    <mergeCell ref="H56:I56"/>
    <mergeCell ref="B59:C59"/>
    <mergeCell ref="B60:C60"/>
    <mergeCell ref="K12:K13"/>
    <mergeCell ref="A13:E13"/>
    <mergeCell ref="B1:K1"/>
    <mergeCell ref="C3:H3"/>
    <mergeCell ref="C5:H5"/>
    <mergeCell ref="C7:H7"/>
    <mergeCell ref="C9:D9"/>
    <mergeCell ref="A11:C11"/>
    <mergeCell ref="G11:I11"/>
    <mergeCell ref="H18:I18"/>
    <mergeCell ref="A12:E12"/>
    <mergeCell ref="G12:G13"/>
    <mergeCell ref="H12:I13"/>
    <mergeCell ref="J12:J13"/>
    <mergeCell ref="A14:B14"/>
    <mergeCell ref="H14:I14"/>
    <mergeCell ref="H15:I15"/>
    <mergeCell ref="H16:I16"/>
    <mergeCell ref="H17:I17"/>
    <mergeCell ref="H19:I19"/>
    <mergeCell ref="H21:I21"/>
    <mergeCell ref="B22:C22"/>
    <mergeCell ref="H22:I22"/>
    <mergeCell ref="B23:C23"/>
    <mergeCell ref="G23:G24"/>
    <mergeCell ref="H23:I23"/>
    <mergeCell ref="A27:C27"/>
    <mergeCell ref="I27:I28"/>
    <mergeCell ref="J27:J28"/>
    <mergeCell ref="K27:K28"/>
    <mergeCell ref="A28:E28"/>
    <mergeCell ref="J23:J24"/>
    <mergeCell ref="K23:K24"/>
    <mergeCell ref="B24:C24"/>
    <mergeCell ref="B25:C25"/>
    <mergeCell ref="B26:C26"/>
    <mergeCell ref="G38:H40"/>
    <mergeCell ref="B39:C39"/>
    <mergeCell ref="B40:C40"/>
    <mergeCell ref="B29:C29"/>
    <mergeCell ref="B30:C30"/>
    <mergeCell ref="B31:C31"/>
    <mergeCell ref="B32:C32"/>
    <mergeCell ref="B33:C33"/>
    <mergeCell ref="B34:C34"/>
    <mergeCell ref="B35:C35"/>
    <mergeCell ref="E35:E36"/>
    <mergeCell ref="B36:C36"/>
    <mergeCell ref="A37:C37"/>
    <mergeCell ref="A38:E38"/>
    <mergeCell ref="B50:C50"/>
    <mergeCell ref="B41:C41"/>
    <mergeCell ref="B42:C42"/>
    <mergeCell ref="E42:E43"/>
    <mergeCell ref="H42:H44"/>
    <mergeCell ref="B43:C43"/>
    <mergeCell ref="A44:C44"/>
    <mergeCell ref="B45:C45"/>
    <mergeCell ref="A46:E46"/>
    <mergeCell ref="B47:C47"/>
    <mergeCell ref="B48:C48"/>
    <mergeCell ref="B49:C49"/>
    <mergeCell ref="B51:C51"/>
    <mergeCell ref="G51:K51"/>
    <mergeCell ref="B52:C52"/>
    <mergeCell ref="G52:G59"/>
    <mergeCell ref="H52:I52"/>
    <mergeCell ref="B53:C53"/>
    <mergeCell ref="H53:I53"/>
    <mergeCell ref="A54:E54"/>
    <mergeCell ref="H54:I54"/>
    <mergeCell ref="B55:C55"/>
    <mergeCell ref="H55:I55"/>
    <mergeCell ref="B57:C57"/>
    <mergeCell ref="H57:I57"/>
    <mergeCell ref="B58:C58"/>
    <mergeCell ref="H58:I58"/>
    <mergeCell ref="B56:C56"/>
    <mergeCell ref="H69:I69"/>
    <mergeCell ref="B61:C61"/>
    <mergeCell ref="G61:K61"/>
    <mergeCell ref="B62:C62"/>
    <mergeCell ref="G62:G65"/>
    <mergeCell ref="H62:I62"/>
    <mergeCell ref="B63:C63"/>
    <mergeCell ref="H63:I63"/>
    <mergeCell ref="H64:I64"/>
    <mergeCell ref="H65:I65"/>
    <mergeCell ref="H59:I59"/>
  </mergeCells>
  <pageMargins left="0.25" right="0.25" top="0.75" bottom="0.75" header="0.3" footer="0.3"/>
  <pageSetup paperSize="9" scale="66" fitToWidth="0" orientation="portrait" verticalDpi="0" r:id="rId1"/>
  <headerFooter>
    <oddFooter>&amp;CDDETS / CD 30 - Mise à Jour Août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PRÉVISIONNEL ET RÉALISÉ</vt:lpstr>
      <vt:lpstr>BUDGET PRÉV 2025 STRUCTURE</vt:lpstr>
      <vt:lpstr>BUDGET PRÉV 2025 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ELOTMANI Hassan</dc:creator>
  <cp:lastModifiedBy>BERLY Michael</cp:lastModifiedBy>
  <cp:lastPrinted>2022-08-24T10:27:09Z</cp:lastPrinted>
  <dcterms:created xsi:type="dcterms:W3CDTF">2022-08-24T10:04:30Z</dcterms:created>
  <dcterms:modified xsi:type="dcterms:W3CDTF">2024-08-09T12:23:09Z</dcterms:modified>
</cp:coreProperties>
</file>